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20115" windowHeight="8010" tabRatio="945"/>
  </bookViews>
  <sheets>
    <sheet name="Títulos" sheetId="10" r:id="rId1"/>
    <sheet name="Goleadores" sheetId="13" r:id="rId2"/>
    <sheet name="Notas" sheetId="7" r:id="rId3"/>
    <sheet name="Notas 1ª C. Urug." sheetId="2" r:id="rId4"/>
    <sheet name="AUF - OFI" sheetId="1" r:id="rId5"/>
    <sheet name="Por Departamento" sheetId="3" r:id="rId6"/>
    <sheet name="Resumen" sheetId="6" r:id="rId7"/>
    <sheet name="Datos" sheetId="14" r:id="rId8"/>
    <sheet name="Por canchas" sheetId="11" r:id="rId9"/>
    <sheet name="Tabla Històrica" sheetId="9" r:id="rId10"/>
    <sheet name="TH x orden alfab" sheetId="5" r:id="rId11"/>
    <sheet name="Mayor avance x club" sheetId="12" r:id="rId12"/>
    <sheet name="Goleadas" sheetId="8" r:id="rId13"/>
    <sheet name="Mayor avance x club (2)" sheetId="15" r:id="rId14"/>
  </sheets>
  <calcPr calcId="145621"/>
</workbook>
</file>

<file path=xl/calcChain.xml><?xml version="1.0" encoding="utf-8"?>
<calcChain xmlns="http://schemas.openxmlformats.org/spreadsheetml/2006/main">
  <c r="Y12" i="5" l="1"/>
  <c r="V114" i="9" l="1"/>
  <c r="B103" i="9"/>
  <c r="B104" i="9"/>
  <c r="B105" i="9" s="1"/>
  <c r="S107" i="9"/>
  <c r="R107" i="9"/>
  <c r="P107" i="9"/>
  <c r="O107" i="9"/>
  <c r="O109" i="9" s="1"/>
  <c r="N107" i="9"/>
  <c r="M107" i="9"/>
  <c r="L107" i="9"/>
  <c r="Q101" i="9"/>
  <c r="K101" i="9"/>
  <c r="J101" i="9"/>
  <c r="Q99" i="9"/>
  <c r="K99" i="9"/>
  <c r="J99" i="9"/>
  <c r="Q60" i="9"/>
  <c r="K60" i="9"/>
  <c r="J60" i="9"/>
  <c r="Q49" i="9"/>
  <c r="K49" i="9"/>
  <c r="J49" i="9"/>
  <c r="Q77" i="9"/>
  <c r="K77" i="9"/>
  <c r="J77" i="9"/>
  <c r="Q45" i="9"/>
  <c r="K45" i="9"/>
  <c r="J45" i="9"/>
  <c r="Q28" i="9"/>
  <c r="K28" i="9"/>
  <c r="J28" i="9"/>
  <c r="Q18" i="9"/>
  <c r="K18" i="9"/>
  <c r="J18" i="9"/>
  <c r="Q63" i="9"/>
  <c r="K63" i="9"/>
  <c r="J63" i="9"/>
  <c r="Q97" i="9"/>
  <c r="K97" i="9"/>
  <c r="J97" i="9"/>
  <c r="Q41" i="9"/>
  <c r="K41" i="9"/>
  <c r="J41" i="9"/>
  <c r="Q32" i="9"/>
  <c r="K32" i="9"/>
  <c r="J32" i="9"/>
  <c r="Q62" i="9"/>
  <c r="K62" i="9"/>
  <c r="J62" i="9"/>
  <c r="Q20" i="9"/>
  <c r="K20" i="9"/>
  <c r="J20" i="9"/>
  <c r="Q96" i="9"/>
  <c r="K96" i="9"/>
  <c r="J96" i="9"/>
  <c r="Q69" i="9"/>
  <c r="K69" i="9"/>
  <c r="J69" i="9"/>
  <c r="Q46" i="9"/>
  <c r="K46" i="9"/>
  <c r="J46" i="9"/>
  <c r="Q37" i="9"/>
  <c r="K37" i="9"/>
  <c r="J37" i="9"/>
  <c r="Q26" i="9"/>
  <c r="K26" i="9"/>
  <c r="J26" i="9"/>
  <c r="Q30" i="9"/>
  <c r="K30" i="9"/>
  <c r="J30" i="9"/>
  <c r="Q48" i="9"/>
  <c r="K48" i="9"/>
  <c r="J48" i="9"/>
  <c r="Q53" i="9"/>
  <c r="K53" i="9"/>
  <c r="J53" i="9"/>
  <c r="Q17" i="9"/>
  <c r="K17" i="9"/>
  <c r="J17" i="9"/>
  <c r="Q25" i="9"/>
  <c r="K25" i="9"/>
  <c r="J25" i="9"/>
  <c r="Q15" i="9"/>
  <c r="K15" i="9"/>
  <c r="J15" i="9"/>
  <c r="Q19" i="9"/>
  <c r="K19" i="9"/>
  <c r="J19" i="9"/>
  <c r="Q100" i="9"/>
  <c r="K100" i="9"/>
  <c r="J100" i="9"/>
  <c r="Q91" i="9"/>
  <c r="K91" i="9"/>
  <c r="J91" i="9"/>
  <c r="Q84" i="9"/>
  <c r="K84" i="9"/>
  <c r="J84" i="9"/>
  <c r="Q10" i="9"/>
  <c r="K10" i="9"/>
  <c r="J10" i="9"/>
  <c r="Q88" i="9"/>
  <c r="K88" i="9"/>
  <c r="J88" i="9"/>
  <c r="Q51" i="9"/>
  <c r="K51" i="9"/>
  <c r="J51" i="9"/>
  <c r="Q8" i="9"/>
  <c r="K8" i="9"/>
  <c r="J8" i="9"/>
  <c r="Q66" i="9"/>
  <c r="K66" i="9"/>
  <c r="J66" i="9"/>
  <c r="Q105" i="9"/>
  <c r="K105" i="9"/>
  <c r="J105" i="9"/>
  <c r="Q98" i="9"/>
  <c r="K98" i="9"/>
  <c r="J98" i="9"/>
  <c r="Q81" i="9"/>
  <c r="K81" i="9"/>
  <c r="J81" i="9"/>
  <c r="Q38" i="9"/>
  <c r="K38" i="9"/>
  <c r="J38" i="9"/>
  <c r="Q56" i="9"/>
  <c r="K56" i="9"/>
  <c r="J56" i="9"/>
  <c r="Q11" i="9"/>
  <c r="K11" i="9"/>
  <c r="J11" i="9"/>
  <c r="Q9" i="9"/>
  <c r="K9" i="9"/>
  <c r="J9" i="9"/>
  <c r="Q55" i="9"/>
  <c r="K55" i="9"/>
  <c r="J55" i="9"/>
  <c r="Q47" i="9"/>
  <c r="K47" i="9"/>
  <c r="J47" i="9"/>
  <c r="Q40" i="9"/>
  <c r="K40" i="9"/>
  <c r="J40" i="9"/>
  <c r="Q90" i="9"/>
  <c r="K90" i="9"/>
  <c r="J90" i="9"/>
  <c r="Q16" i="9"/>
  <c r="K16" i="9"/>
  <c r="J16" i="9"/>
  <c r="Q85" i="9"/>
  <c r="K85" i="9"/>
  <c r="J85" i="9"/>
  <c r="Q43" i="9"/>
  <c r="K43" i="9"/>
  <c r="J43" i="9"/>
  <c r="Q75" i="9"/>
  <c r="K75" i="9"/>
  <c r="J75" i="9"/>
  <c r="Q92" i="9"/>
  <c r="K92" i="9"/>
  <c r="J92" i="9"/>
  <c r="Q22" i="9"/>
  <c r="K22" i="9"/>
  <c r="J22" i="9"/>
  <c r="Q104" i="9"/>
  <c r="K104" i="9"/>
  <c r="J104" i="9"/>
  <c r="Q13" i="9"/>
  <c r="K13" i="9"/>
  <c r="J13" i="9"/>
  <c r="Q95" i="9"/>
  <c r="K95" i="9"/>
  <c r="J95" i="9"/>
  <c r="Q29" i="9"/>
  <c r="K29" i="9"/>
  <c r="J29" i="9"/>
  <c r="Q59" i="9"/>
  <c r="K59" i="9"/>
  <c r="J59" i="9"/>
  <c r="Q83" i="9"/>
  <c r="K83" i="9"/>
  <c r="J83" i="9"/>
  <c r="Q42" i="9"/>
  <c r="K42" i="9"/>
  <c r="J42" i="9"/>
  <c r="Q103" i="9"/>
  <c r="K103" i="9"/>
  <c r="J103" i="9"/>
  <c r="Q82" i="9"/>
  <c r="K82" i="9"/>
  <c r="J82" i="9"/>
  <c r="Q79" i="9"/>
  <c r="K79" i="9"/>
  <c r="J79" i="9"/>
  <c r="Q89" i="9"/>
  <c r="K89" i="9"/>
  <c r="J89" i="9"/>
  <c r="Q102" i="9"/>
  <c r="K102" i="9"/>
  <c r="J102" i="9"/>
  <c r="Q27" i="9"/>
  <c r="K27" i="9"/>
  <c r="J27" i="9"/>
  <c r="Q52" i="9"/>
  <c r="K52" i="9"/>
  <c r="J52" i="9"/>
  <c r="Q21" i="9"/>
  <c r="K21" i="9"/>
  <c r="J21" i="9"/>
  <c r="Q61" i="9"/>
  <c r="K61" i="9"/>
  <c r="J61" i="9"/>
  <c r="Q73" i="9"/>
  <c r="K73" i="9"/>
  <c r="J73" i="9"/>
  <c r="Q54" i="9"/>
  <c r="K54" i="9"/>
  <c r="J54" i="9"/>
  <c r="Q33" i="9"/>
  <c r="K33" i="9"/>
  <c r="J33" i="9"/>
  <c r="Q7" i="9"/>
  <c r="K7" i="9"/>
  <c r="J7" i="9"/>
  <c r="Q35" i="9"/>
  <c r="K35" i="9"/>
  <c r="J35" i="9"/>
  <c r="Q57" i="9"/>
  <c r="K57" i="9"/>
  <c r="J57" i="9"/>
  <c r="Q23" i="9"/>
  <c r="K23" i="9"/>
  <c r="J23" i="9"/>
  <c r="Q58" i="9"/>
  <c r="K58" i="9"/>
  <c r="J58" i="9"/>
  <c r="Q67" i="9"/>
  <c r="K67" i="9"/>
  <c r="J67" i="9"/>
  <c r="Q36" i="9"/>
  <c r="K36" i="9"/>
  <c r="J36" i="9"/>
  <c r="Q24" i="9"/>
  <c r="K24" i="9"/>
  <c r="J24" i="9"/>
  <c r="Q87" i="9"/>
  <c r="K87" i="9"/>
  <c r="J87" i="9"/>
  <c r="Q64" i="9"/>
  <c r="K64" i="9"/>
  <c r="J64" i="9"/>
  <c r="Q72" i="9"/>
  <c r="K72" i="9"/>
  <c r="J72" i="9"/>
  <c r="Q86" i="9"/>
  <c r="K86" i="9"/>
  <c r="J86" i="9"/>
  <c r="Q31" i="9"/>
  <c r="K31" i="9"/>
  <c r="J31" i="9"/>
  <c r="Q76" i="9"/>
  <c r="K76" i="9"/>
  <c r="J76" i="9"/>
  <c r="Q12" i="9"/>
  <c r="K12" i="9"/>
  <c r="J12" i="9"/>
  <c r="Q68" i="9"/>
  <c r="K68" i="9"/>
  <c r="J68" i="9"/>
  <c r="Q74" i="9"/>
  <c r="K74" i="9"/>
  <c r="J74" i="9"/>
  <c r="Q34" i="9"/>
  <c r="K34" i="9"/>
  <c r="J34" i="9"/>
  <c r="Q94" i="9"/>
  <c r="K94" i="9"/>
  <c r="J94" i="9"/>
  <c r="Q39" i="9"/>
  <c r="K39" i="9"/>
  <c r="J39" i="9"/>
  <c r="Q80" i="9"/>
  <c r="K80" i="9"/>
  <c r="J80" i="9"/>
  <c r="Q71" i="9"/>
  <c r="K71" i="9"/>
  <c r="J71" i="9"/>
  <c r="Q78" i="9"/>
  <c r="K78" i="9"/>
  <c r="J78" i="9"/>
  <c r="Q65" i="9"/>
  <c r="K65" i="9"/>
  <c r="J65" i="9"/>
  <c r="Q50" i="9"/>
  <c r="K50" i="9"/>
  <c r="J50" i="9"/>
  <c r="Q93" i="9"/>
  <c r="K93" i="9"/>
  <c r="J93" i="9"/>
  <c r="Q70" i="9"/>
  <c r="K70" i="9"/>
  <c r="J70" i="9"/>
  <c r="Q14" i="9"/>
  <c r="K14" i="9"/>
  <c r="J14" i="9"/>
  <c r="Q44" i="9"/>
  <c r="Q107" i="9" s="1"/>
  <c r="K44" i="9"/>
  <c r="J44" i="9"/>
  <c r="V7" i="5"/>
  <c r="V8" i="5" s="1"/>
  <c r="V9" i="5" s="1"/>
  <c r="V10" i="5" s="1"/>
  <c r="V11" i="5" s="1"/>
  <c r="V12" i="5" s="1"/>
  <c r="V13" i="5" s="1"/>
  <c r="V14" i="5" s="1"/>
  <c r="V15" i="5" s="1"/>
  <c r="V16" i="5" s="1"/>
  <c r="V17" i="5" s="1"/>
  <c r="V18" i="5" s="1"/>
  <c r="V19" i="5" s="1"/>
  <c r="V20" i="5" s="1"/>
  <c r="V21" i="5" s="1"/>
  <c r="V22" i="5" s="1"/>
  <c r="V23" i="5" s="1"/>
  <c r="V24" i="5" s="1"/>
  <c r="V25" i="5" s="1"/>
  <c r="V26" i="5" s="1"/>
  <c r="V27" i="5" s="1"/>
  <c r="V28" i="5" s="1"/>
  <c r="V29" i="5" s="1"/>
  <c r="V30" i="5" s="1"/>
  <c r="V31" i="5" s="1"/>
  <c r="V32" i="5" s="1"/>
  <c r="V33" i="5" s="1"/>
  <c r="V34" i="5" s="1"/>
  <c r="V35" i="5" s="1"/>
  <c r="V36" i="5" s="1"/>
  <c r="V37" i="5" s="1"/>
  <c r="V38" i="5" s="1"/>
  <c r="V39" i="5" s="1"/>
  <c r="V40" i="5" s="1"/>
  <c r="AF35" i="5"/>
  <c r="Z35" i="5"/>
  <c r="Y35" i="5"/>
  <c r="AF34" i="5"/>
  <c r="Z34" i="5"/>
  <c r="Y34" i="5"/>
  <c r="AF33" i="5"/>
  <c r="Z33" i="5"/>
  <c r="Y33" i="5"/>
  <c r="K107" i="9" l="1"/>
  <c r="K109" i="9" s="1"/>
  <c r="AH42" i="5" l="1"/>
  <c r="AG42" i="5"/>
  <c r="AE42" i="5"/>
  <c r="AD42" i="5"/>
  <c r="AC42" i="5"/>
  <c r="AB42" i="5"/>
  <c r="AA42" i="5"/>
  <c r="AF40" i="5"/>
  <c r="Z40" i="5"/>
  <c r="Y40" i="5"/>
  <c r="AF39" i="5"/>
  <c r="Z39" i="5"/>
  <c r="Y39" i="5"/>
  <c r="AF38" i="5"/>
  <c r="Z38" i="5"/>
  <c r="Y38" i="5"/>
  <c r="AF37" i="5"/>
  <c r="Z37" i="5"/>
  <c r="Y37" i="5"/>
  <c r="AF36" i="5"/>
  <c r="Z36" i="5"/>
  <c r="Y36" i="5"/>
  <c r="AF32" i="5"/>
  <c r="Z32" i="5"/>
  <c r="Y32" i="5"/>
  <c r="AF31" i="5"/>
  <c r="Z31" i="5"/>
  <c r="Y31" i="5"/>
  <c r="AF30" i="5"/>
  <c r="Z30" i="5"/>
  <c r="Y30" i="5"/>
  <c r="AF29" i="5"/>
  <c r="Z29" i="5"/>
  <c r="Y29" i="5"/>
  <c r="AF28" i="5"/>
  <c r="Z28" i="5"/>
  <c r="Y28" i="5"/>
  <c r="AF27" i="5"/>
  <c r="Z27" i="5"/>
  <c r="Y27" i="5"/>
  <c r="AF26" i="5"/>
  <c r="Z26" i="5"/>
  <c r="Y26" i="5"/>
  <c r="AF25" i="5"/>
  <c r="Z25" i="5"/>
  <c r="Y25" i="5"/>
  <c r="AF24" i="5"/>
  <c r="Z24" i="5"/>
  <c r="Y24" i="5"/>
  <c r="AF23" i="5"/>
  <c r="Z23" i="5"/>
  <c r="Y23" i="5"/>
  <c r="AF22" i="5"/>
  <c r="Z22" i="5"/>
  <c r="Y22" i="5"/>
  <c r="AF21" i="5"/>
  <c r="Z21" i="5"/>
  <c r="Y21" i="5"/>
  <c r="AF20" i="5"/>
  <c r="Z20" i="5"/>
  <c r="Y20" i="5"/>
  <c r="AF19" i="5"/>
  <c r="Z19" i="5"/>
  <c r="Y19" i="5"/>
  <c r="AF18" i="5"/>
  <c r="Z18" i="5"/>
  <c r="Y18" i="5"/>
  <c r="AF17" i="5"/>
  <c r="Z17" i="5"/>
  <c r="Y17" i="5"/>
  <c r="AF16" i="5"/>
  <c r="Z16" i="5"/>
  <c r="Y16" i="5"/>
  <c r="AF15" i="5"/>
  <c r="Z15" i="5"/>
  <c r="Y15" i="5"/>
  <c r="AF14" i="5"/>
  <c r="Z14" i="5"/>
  <c r="Y14" i="5"/>
  <c r="AF13" i="5"/>
  <c r="Z13" i="5"/>
  <c r="Y13" i="5"/>
  <c r="AF12" i="5"/>
  <c r="Z12" i="5"/>
  <c r="AF11" i="5"/>
  <c r="Z11" i="5"/>
  <c r="Y11" i="5"/>
  <c r="AF10" i="5"/>
  <c r="Z10" i="5"/>
  <c r="Y10" i="5"/>
  <c r="AF9" i="5"/>
  <c r="Z9" i="5"/>
  <c r="Y9" i="5"/>
  <c r="AF8" i="5"/>
  <c r="Z8" i="5"/>
  <c r="Y8" i="5"/>
  <c r="AF7" i="5"/>
  <c r="Z7" i="5"/>
  <c r="Y7" i="5"/>
  <c r="AF6" i="5"/>
  <c r="Z6" i="5"/>
  <c r="Y6" i="5"/>
  <c r="Z42" i="5" l="1"/>
  <c r="AF42" i="5"/>
  <c r="Q13" i="5"/>
  <c r="K13" i="5"/>
  <c r="J13" i="5"/>
  <c r="Q12" i="5"/>
  <c r="K12" i="5"/>
  <c r="J12" i="5"/>
  <c r="Q9" i="5"/>
  <c r="J9" i="5"/>
  <c r="K9" i="5"/>
  <c r="R106" i="5" l="1"/>
  <c r="S106" i="5"/>
  <c r="B113" i="15" l="1"/>
  <c r="B102" i="12"/>
  <c r="B103" i="12" s="1"/>
  <c r="B104" i="12" s="1"/>
  <c r="J113" i="3" l="1"/>
  <c r="B7" i="15" l="1"/>
  <c r="B8" i="15" s="1"/>
  <c r="B9" i="15" s="1"/>
  <c r="B10" i="15" s="1"/>
  <c r="B11" i="15" s="1"/>
  <c r="B12" i="15" s="1"/>
  <c r="B13" i="15" s="1"/>
  <c r="B14" i="15" s="1"/>
  <c r="B15" i="15" s="1"/>
  <c r="B16" i="15" s="1"/>
  <c r="B17" i="15" s="1"/>
  <c r="B18" i="15" s="1"/>
  <c r="B19" i="15" s="1"/>
  <c r="B20" i="15" s="1"/>
  <c r="B21" i="15" s="1"/>
  <c r="B22" i="15" s="1"/>
  <c r="B23" i="15" s="1"/>
  <c r="B24" i="15" s="1"/>
  <c r="B25" i="15" s="1"/>
  <c r="B26" i="15" s="1"/>
  <c r="B27" i="15" s="1"/>
  <c r="B28" i="15" s="1"/>
  <c r="B29" i="15" s="1"/>
  <c r="B30" i="15" s="1"/>
  <c r="B31" i="15" s="1"/>
  <c r="B32" i="15" s="1"/>
  <c r="B33" i="15" s="1"/>
  <c r="B34" i="15" s="1"/>
  <c r="B35" i="15" s="1"/>
  <c r="B36" i="15" s="1"/>
  <c r="B37" i="15" s="1"/>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B59" i="15" s="1"/>
  <c r="B60" i="15" s="1"/>
  <c r="B61" i="15" s="1"/>
  <c r="B62" i="15" s="1"/>
  <c r="B63" i="15" s="1"/>
  <c r="B64" i="15" s="1"/>
  <c r="B65" i="15" s="1"/>
  <c r="B66" i="15" s="1"/>
  <c r="B67" i="15" s="1"/>
  <c r="B68" i="15" s="1"/>
  <c r="B69" i="15" s="1"/>
  <c r="B70" i="15" s="1"/>
  <c r="B71" i="15" s="1"/>
  <c r="B72" i="15" s="1"/>
  <c r="B73" i="15" s="1"/>
  <c r="B74" i="15" s="1"/>
  <c r="B75" i="15" s="1"/>
  <c r="B76" i="15" s="1"/>
  <c r="B77" i="15" s="1"/>
  <c r="B78" i="15" s="1"/>
  <c r="B79" i="15" s="1"/>
  <c r="B80" i="15" s="1"/>
  <c r="B81" i="15" s="1"/>
  <c r="B82" i="15" s="1"/>
  <c r="B83" i="15" s="1"/>
  <c r="B84" i="15" s="1"/>
  <c r="B85" i="15" s="1"/>
  <c r="B86" i="15" s="1"/>
  <c r="B87" i="15" s="1"/>
  <c r="B88" i="15" s="1"/>
  <c r="B89" i="15" s="1"/>
  <c r="B90" i="15" s="1"/>
  <c r="B91" i="15" s="1"/>
  <c r="B92" i="15" s="1"/>
  <c r="B93" i="15" s="1"/>
  <c r="B94" i="15" s="1"/>
  <c r="B95" i="15" s="1"/>
  <c r="B96" i="15" s="1"/>
  <c r="B97" i="15" s="1"/>
  <c r="B98" i="15" s="1"/>
  <c r="B99" i="15" s="1"/>
  <c r="B100" i="15" s="1"/>
  <c r="B101" i="15" s="1"/>
  <c r="B102" i="15" s="1"/>
  <c r="B103" i="15" s="1"/>
  <c r="B104" i="15" s="1"/>
  <c r="B105" i="15" s="1"/>
  <c r="B106" i="15" s="1"/>
  <c r="B107" i="15" s="1"/>
  <c r="B108" i="15" s="1"/>
  <c r="B109" i="15" s="1"/>
  <c r="B110" i="15" s="1"/>
  <c r="B111" i="15" s="1"/>
  <c r="B112" i="15" s="1"/>
  <c r="O74" i="11" l="1"/>
  <c r="R22" i="14"/>
  <c r="Q22" i="14"/>
  <c r="O22" i="14"/>
  <c r="N22" i="14"/>
  <c r="J7" i="3" l="1"/>
  <c r="J8" i="3" s="1"/>
  <c r="J9" i="3" s="1"/>
  <c r="J10" i="3" s="1"/>
  <c r="J11" i="3" s="1"/>
  <c r="J12" i="3" s="1"/>
  <c r="J13" i="3" s="1"/>
  <c r="J14" i="3" s="1"/>
  <c r="J15" i="3" s="1"/>
  <c r="J16" i="3" s="1"/>
  <c r="J17" i="3" s="1"/>
  <c r="J18" i="3" s="1"/>
  <c r="J19" i="3" s="1"/>
  <c r="J20" i="3" s="1"/>
  <c r="J21" i="3" s="1"/>
  <c r="J22" i="3" s="1"/>
  <c r="J23" i="3" s="1"/>
  <c r="J24" i="3" s="1"/>
  <c r="J25" i="3" s="1"/>
  <c r="J26" i="3" s="1"/>
  <c r="J27" i="3" s="1"/>
  <c r="J28" i="3" s="1"/>
  <c r="J29" i="3" s="1"/>
  <c r="J30" i="3" s="1"/>
  <c r="J31" i="3" s="1"/>
  <c r="J32" i="3" s="1"/>
  <c r="J33" i="3" s="1"/>
  <c r="J34" i="3" s="1"/>
  <c r="J35" i="3" s="1"/>
  <c r="J36" i="3" s="1"/>
  <c r="J37" i="3" s="1"/>
  <c r="J38" i="3" s="1"/>
  <c r="J39" i="3" s="1"/>
  <c r="J40" i="3" s="1"/>
  <c r="J41" i="3" s="1"/>
  <c r="J42" i="3" s="1"/>
  <c r="J43" i="3" s="1"/>
  <c r="J44" i="3" s="1"/>
  <c r="J45" i="3" s="1"/>
  <c r="J46" i="3" s="1"/>
  <c r="J47" i="3" s="1"/>
  <c r="J48" i="3" s="1"/>
  <c r="J49" i="3" s="1"/>
  <c r="J50" i="3" s="1"/>
  <c r="J51" i="3" s="1"/>
  <c r="J52" i="3" s="1"/>
  <c r="J53" i="3" s="1"/>
  <c r="J54" i="3" s="1"/>
  <c r="J55" i="3" s="1"/>
  <c r="J56" i="3" s="1"/>
  <c r="J57" i="3" s="1"/>
  <c r="J58" i="3" s="1"/>
  <c r="J59" i="3" s="1"/>
  <c r="J60" i="3" s="1"/>
  <c r="J61" i="3" s="1"/>
  <c r="J62" i="3" s="1"/>
  <c r="J63" i="3" s="1"/>
  <c r="J64" i="3" s="1"/>
  <c r="J65" i="3" s="1"/>
  <c r="J66" i="3" s="1"/>
  <c r="J67" i="3" s="1"/>
  <c r="J68" i="3" s="1"/>
  <c r="J69" i="3" s="1"/>
  <c r="J70" i="3" s="1"/>
  <c r="J71" i="3" s="1"/>
  <c r="J72" i="3" s="1"/>
  <c r="J73" i="3" s="1"/>
  <c r="J74" i="3" s="1"/>
  <c r="J75" i="3" s="1"/>
  <c r="J76" i="3" s="1"/>
  <c r="J77" i="3" s="1"/>
  <c r="J78" i="3" s="1"/>
  <c r="J79" i="3" s="1"/>
  <c r="J80" i="3" s="1"/>
  <c r="J81" i="3" s="1"/>
  <c r="J82" i="3" s="1"/>
  <c r="J83" i="3" s="1"/>
  <c r="J84" i="3" s="1"/>
  <c r="J85" i="3" s="1"/>
  <c r="J86" i="3" s="1"/>
  <c r="J87" i="3" s="1"/>
  <c r="J88" i="3" s="1"/>
  <c r="J89" i="3" s="1"/>
  <c r="J90" i="3" s="1"/>
  <c r="J91" i="3" s="1"/>
  <c r="J92" i="3" s="1"/>
  <c r="J93" i="3" s="1"/>
  <c r="J94" i="3" s="1"/>
  <c r="J95" i="3" s="1"/>
  <c r="J96" i="3" s="1"/>
  <c r="J97" i="3" s="1"/>
  <c r="J98" i="3" s="1"/>
  <c r="J99" i="3" s="1"/>
  <c r="J100" i="3" s="1"/>
  <c r="J101" i="3" s="1"/>
  <c r="J102" i="3" s="1"/>
  <c r="J103" i="3" s="1"/>
  <c r="J104" i="3" s="1"/>
  <c r="J105" i="3" s="1"/>
  <c r="J106" i="3" s="1"/>
  <c r="J107" i="3" s="1"/>
  <c r="J108" i="3" s="1"/>
  <c r="J109" i="3" s="1"/>
  <c r="J110" i="3" s="1"/>
  <c r="J111" i="3" s="1"/>
  <c r="J112" i="3" s="1"/>
  <c r="P106" i="5"/>
  <c r="O106" i="5"/>
  <c r="O108" i="5" s="1"/>
  <c r="N106" i="5"/>
  <c r="M106" i="5"/>
  <c r="L106" i="5"/>
  <c r="Q104" i="5"/>
  <c r="K104" i="5"/>
  <c r="J104" i="5"/>
  <c r="Q102" i="5"/>
  <c r="K102" i="5"/>
  <c r="J102" i="5"/>
  <c r="Q101" i="5"/>
  <c r="K101" i="5"/>
  <c r="J101" i="5"/>
  <c r="Q103" i="5"/>
  <c r="K103" i="5"/>
  <c r="J103" i="5"/>
  <c r="Q100" i="5"/>
  <c r="K100" i="5"/>
  <c r="J100" i="5"/>
  <c r="Q99" i="5"/>
  <c r="K99" i="5"/>
  <c r="J99" i="5"/>
  <c r="Q98" i="5"/>
  <c r="K98" i="5"/>
  <c r="J98" i="5"/>
  <c r="Q97" i="5"/>
  <c r="K97" i="5"/>
  <c r="J97" i="5"/>
  <c r="Q96" i="5"/>
  <c r="K96" i="5"/>
  <c r="J96" i="5"/>
  <c r="Q95" i="5"/>
  <c r="K95" i="5"/>
  <c r="J95" i="5"/>
  <c r="Q94" i="5"/>
  <c r="K94" i="5"/>
  <c r="J94" i="5"/>
  <c r="Q93" i="5"/>
  <c r="K93" i="5"/>
  <c r="J93" i="5"/>
  <c r="Q92" i="5"/>
  <c r="K92" i="5"/>
  <c r="J92" i="5"/>
  <c r="Q91" i="5"/>
  <c r="K91" i="5"/>
  <c r="J91" i="5"/>
  <c r="Q90" i="5"/>
  <c r="K90" i="5"/>
  <c r="J90" i="5"/>
  <c r="Q23" i="5"/>
  <c r="K23" i="5"/>
  <c r="J23" i="5"/>
  <c r="Q89" i="5"/>
  <c r="K89" i="5"/>
  <c r="J89" i="5"/>
  <c r="Q88" i="5"/>
  <c r="K88" i="5"/>
  <c r="J88" i="5"/>
  <c r="Q87" i="5"/>
  <c r="K87" i="5"/>
  <c r="J87" i="5"/>
  <c r="Q86" i="5"/>
  <c r="K86" i="5"/>
  <c r="J86" i="5"/>
  <c r="Q85" i="5"/>
  <c r="K85" i="5"/>
  <c r="J85" i="5"/>
  <c r="Q84" i="5"/>
  <c r="K84" i="5"/>
  <c r="J84" i="5"/>
  <c r="Q83" i="5"/>
  <c r="K83" i="5"/>
  <c r="J83" i="5"/>
  <c r="Q82" i="5"/>
  <c r="K82" i="5"/>
  <c r="J82" i="5"/>
  <c r="Q81" i="5"/>
  <c r="K81" i="5"/>
  <c r="J81" i="5"/>
  <c r="Q80" i="5"/>
  <c r="K80" i="5"/>
  <c r="J80" i="5"/>
  <c r="Q79" i="5"/>
  <c r="K79" i="5"/>
  <c r="J79" i="5"/>
  <c r="Q78" i="5"/>
  <c r="K78" i="5"/>
  <c r="J78" i="5"/>
  <c r="Q77" i="5"/>
  <c r="K77" i="5"/>
  <c r="J77" i="5"/>
  <c r="Q76" i="5"/>
  <c r="K76" i="5"/>
  <c r="J76" i="5"/>
  <c r="Q75" i="5"/>
  <c r="K75" i="5"/>
  <c r="J75" i="5"/>
  <c r="Q74" i="5"/>
  <c r="K74" i="5"/>
  <c r="J74" i="5"/>
  <c r="Q73" i="5"/>
  <c r="K73" i="5"/>
  <c r="J73" i="5"/>
  <c r="Q72" i="5"/>
  <c r="K72" i="5"/>
  <c r="J72" i="5"/>
  <c r="Q71" i="5"/>
  <c r="K71" i="5"/>
  <c r="J71" i="5"/>
  <c r="Q70" i="5"/>
  <c r="K70" i="5"/>
  <c r="J70" i="5"/>
  <c r="Q69" i="5"/>
  <c r="K69" i="5"/>
  <c r="J69" i="5"/>
  <c r="Q68" i="5"/>
  <c r="K68" i="5"/>
  <c r="J68" i="5"/>
  <c r="Q67" i="5"/>
  <c r="K67" i="5"/>
  <c r="J67" i="5"/>
  <c r="Q65" i="5"/>
  <c r="K65" i="5"/>
  <c r="J65" i="5"/>
  <c r="Q66" i="5"/>
  <c r="K66" i="5"/>
  <c r="J66" i="5"/>
  <c r="Q64" i="5"/>
  <c r="K64" i="5"/>
  <c r="J64" i="5"/>
  <c r="Q63" i="5"/>
  <c r="K63" i="5"/>
  <c r="J63" i="5"/>
  <c r="Q62" i="5"/>
  <c r="K62" i="5"/>
  <c r="J62" i="5"/>
  <c r="Q61" i="5"/>
  <c r="K61" i="5"/>
  <c r="J61" i="5"/>
  <c r="Q60" i="5"/>
  <c r="K60" i="5"/>
  <c r="J60" i="5"/>
  <c r="Q59" i="5"/>
  <c r="K59" i="5"/>
  <c r="J59" i="5"/>
  <c r="Q58" i="5"/>
  <c r="K58" i="5"/>
  <c r="J58" i="5"/>
  <c r="Q57" i="5"/>
  <c r="K57" i="5"/>
  <c r="J57" i="5"/>
  <c r="Q56" i="5"/>
  <c r="K56" i="5"/>
  <c r="J56" i="5"/>
  <c r="Q55" i="5"/>
  <c r="K55" i="5"/>
  <c r="J55" i="5"/>
  <c r="Q54" i="5"/>
  <c r="K54" i="5"/>
  <c r="J54" i="5"/>
  <c r="Q53" i="5"/>
  <c r="K53" i="5"/>
  <c r="J53" i="5"/>
  <c r="Q52" i="5"/>
  <c r="K52" i="5"/>
  <c r="J52" i="5"/>
  <c r="Q51" i="5"/>
  <c r="K51" i="5"/>
  <c r="J51" i="5"/>
  <c r="Q49" i="5"/>
  <c r="K49" i="5"/>
  <c r="J49" i="5"/>
  <c r="Q50" i="5"/>
  <c r="K50" i="5"/>
  <c r="J50" i="5"/>
  <c r="Q22" i="5"/>
  <c r="K22" i="5"/>
  <c r="J22" i="5"/>
  <c r="Q48" i="5"/>
  <c r="K48" i="5"/>
  <c r="J48" i="5"/>
  <c r="Q47" i="5"/>
  <c r="K47" i="5"/>
  <c r="J47" i="5"/>
  <c r="Q46" i="5"/>
  <c r="K46" i="5"/>
  <c r="J46" i="5"/>
  <c r="Q45" i="5"/>
  <c r="K45" i="5"/>
  <c r="J45" i="5"/>
  <c r="Q44" i="5"/>
  <c r="K44" i="5"/>
  <c r="J44" i="5"/>
  <c r="Q43" i="5"/>
  <c r="K43" i="5"/>
  <c r="J43" i="5"/>
  <c r="Q42" i="5"/>
  <c r="K42" i="5"/>
  <c r="J42" i="5"/>
  <c r="Q41" i="5"/>
  <c r="K41" i="5"/>
  <c r="J41" i="5"/>
  <c r="Q40" i="5"/>
  <c r="K40" i="5"/>
  <c r="J40" i="5"/>
  <c r="Q39" i="5"/>
  <c r="K39" i="5"/>
  <c r="J39" i="5"/>
  <c r="Q38" i="5"/>
  <c r="K38" i="5"/>
  <c r="J38" i="5"/>
  <c r="Q37" i="5"/>
  <c r="K37" i="5"/>
  <c r="J37" i="5"/>
  <c r="Q36" i="5"/>
  <c r="K36" i="5"/>
  <c r="J36" i="5"/>
  <c r="Q35" i="5"/>
  <c r="K35" i="5"/>
  <c r="J35" i="5"/>
  <c r="Q34" i="5"/>
  <c r="K34" i="5"/>
  <c r="J34" i="5"/>
  <c r="Q33" i="5"/>
  <c r="K33" i="5"/>
  <c r="J33" i="5"/>
  <c r="Q32" i="5"/>
  <c r="K32" i="5"/>
  <c r="J32" i="5"/>
  <c r="Q31" i="5"/>
  <c r="K31" i="5"/>
  <c r="J31" i="5"/>
  <c r="Q30" i="5"/>
  <c r="K30" i="5"/>
  <c r="J30" i="5"/>
  <c r="Q29" i="5"/>
  <c r="K29" i="5"/>
  <c r="J29" i="5"/>
  <c r="Q28" i="5"/>
  <c r="K28" i="5"/>
  <c r="J28" i="5"/>
  <c r="Q27" i="5"/>
  <c r="K27" i="5"/>
  <c r="J27" i="5"/>
  <c r="Q26" i="5"/>
  <c r="K26" i="5"/>
  <c r="J26" i="5"/>
  <c r="Q25" i="5"/>
  <c r="K25" i="5"/>
  <c r="J25" i="5"/>
  <c r="Q24" i="5"/>
  <c r="K24" i="5"/>
  <c r="J24" i="5"/>
  <c r="Q21" i="5"/>
  <c r="K21" i="5"/>
  <c r="J21" i="5"/>
  <c r="Q20" i="5"/>
  <c r="K20" i="5"/>
  <c r="J20" i="5"/>
  <c r="Q19" i="5"/>
  <c r="K19" i="5"/>
  <c r="J19" i="5"/>
  <c r="Q18" i="5"/>
  <c r="K18" i="5"/>
  <c r="J18" i="5"/>
  <c r="Q17" i="5"/>
  <c r="K17" i="5"/>
  <c r="J17" i="5"/>
  <c r="Q16" i="5"/>
  <c r="K16" i="5"/>
  <c r="J16" i="5"/>
  <c r="Q15" i="5"/>
  <c r="K15" i="5"/>
  <c r="J15" i="5"/>
  <c r="Q14" i="5"/>
  <c r="K14" i="5"/>
  <c r="J14" i="5"/>
  <c r="Q11" i="5"/>
  <c r="K11" i="5"/>
  <c r="J11" i="5"/>
  <c r="Q10" i="5"/>
  <c r="K10" i="5"/>
  <c r="J10" i="5"/>
  <c r="Q8" i="5"/>
  <c r="K8" i="5"/>
  <c r="J8" i="5"/>
  <c r="Q7" i="5"/>
  <c r="K7" i="5"/>
  <c r="J7" i="5"/>
  <c r="B7" i="5"/>
  <c r="B8" i="5" s="1"/>
  <c r="B9" i="5" s="1"/>
  <c r="B10" i="5" s="1"/>
  <c r="B11" i="5" s="1"/>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80" i="5" s="1"/>
  <c r="B81" i="5" s="1"/>
  <c r="B82" i="5" s="1"/>
  <c r="B83" i="5" s="1"/>
  <c r="B84" i="5" s="1"/>
  <c r="B85" i="5" s="1"/>
  <c r="B86" i="5" s="1"/>
  <c r="B87" i="5" s="1"/>
  <c r="B88" i="5" s="1"/>
  <c r="B89" i="5" s="1"/>
  <c r="B90" i="5" s="1"/>
  <c r="B91" i="5" s="1"/>
  <c r="B92" i="5" s="1"/>
  <c r="B93" i="5" s="1"/>
  <c r="B94" i="5" s="1"/>
  <c r="B95" i="5" s="1"/>
  <c r="B96" i="5" s="1"/>
  <c r="B97" i="5" s="1"/>
  <c r="B98" i="5" s="1"/>
  <c r="B99" i="5" s="1"/>
  <c r="B100" i="5" s="1"/>
  <c r="B101" i="5" s="1"/>
  <c r="B102" i="5" s="1"/>
  <c r="B103" i="5" s="1"/>
  <c r="B104" i="5" s="1"/>
  <c r="Q6" i="5"/>
  <c r="K6" i="5"/>
  <c r="J6" i="5"/>
  <c r="B8" i="9"/>
  <c r="B9" i="9" s="1"/>
  <c r="B10" i="9" s="1"/>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AJ115" i="9"/>
  <c r="AI115" i="9"/>
  <c r="AI117" i="9" s="1"/>
  <c r="AH115" i="9"/>
  <c r="AG115" i="9"/>
  <c r="AF115" i="9"/>
  <c r="AK76" i="9"/>
  <c r="AE76" i="9"/>
  <c r="AD76" i="9"/>
  <c r="AK51" i="9"/>
  <c r="AE51" i="9"/>
  <c r="AD51" i="9"/>
  <c r="AK47" i="9"/>
  <c r="AE47" i="9"/>
  <c r="AD47" i="9"/>
  <c r="AK113" i="9"/>
  <c r="AE113" i="9"/>
  <c r="AD113" i="9"/>
  <c r="AK87" i="9"/>
  <c r="AE87" i="9"/>
  <c r="AD87" i="9"/>
  <c r="AK46" i="9"/>
  <c r="AE46" i="9"/>
  <c r="AD46" i="9"/>
  <c r="AK112" i="9"/>
  <c r="AE112" i="9"/>
  <c r="AD112" i="9"/>
  <c r="AK75" i="9"/>
  <c r="AE75" i="9"/>
  <c r="AD75" i="9"/>
  <c r="AK57" i="9"/>
  <c r="AE57" i="9"/>
  <c r="AD57" i="9"/>
  <c r="AK104" i="9"/>
  <c r="AE104" i="9"/>
  <c r="AD104" i="9"/>
  <c r="AK19" i="9"/>
  <c r="AE19" i="9"/>
  <c r="AD19" i="9"/>
  <c r="AK43" i="9"/>
  <c r="AE43" i="9"/>
  <c r="AD43" i="9"/>
  <c r="AK27" i="9"/>
  <c r="AE27" i="9"/>
  <c r="AD27" i="9"/>
  <c r="AK16" i="9"/>
  <c r="AE16" i="9"/>
  <c r="AD16" i="9"/>
  <c r="AK42" i="9"/>
  <c r="AE42" i="9"/>
  <c r="AD42" i="9"/>
  <c r="AK20" i="9"/>
  <c r="AE20" i="9"/>
  <c r="AD20" i="9"/>
  <c r="AK13" i="9"/>
  <c r="AE13" i="9"/>
  <c r="AD13" i="9"/>
  <c r="AK85" i="9"/>
  <c r="AE85" i="9"/>
  <c r="AD85" i="9"/>
  <c r="AK50" i="9"/>
  <c r="AE50" i="9"/>
  <c r="AD50" i="9"/>
  <c r="AK66" i="9"/>
  <c r="AE66" i="9"/>
  <c r="AD66" i="9"/>
  <c r="AK53" i="9"/>
  <c r="AE53" i="9"/>
  <c r="AD53" i="9"/>
  <c r="AK39" i="9"/>
  <c r="AE39" i="9"/>
  <c r="AD39" i="9"/>
  <c r="AK82" i="9"/>
  <c r="AE82" i="9"/>
  <c r="AD82" i="9"/>
  <c r="AK26" i="9"/>
  <c r="AE26" i="9"/>
  <c r="AD26" i="9"/>
  <c r="AK14" i="9"/>
  <c r="AE14" i="9"/>
  <c r="AD14" i="9"/>
  <c r="AK74" i="9"/>
  <c r="AE74" i="9"/>
  <c r="AD74" i="9"/>
  <c r="AK49" i="9"/>
  <c r="AE49" i="9"/>
  <c r="AD49" i="9"/>
  <c r="AK109" i="9"/>
  <c r="AE109" i="9"/>
  <c r="AD109" i="9"/>
  <c r="AK10" i="9"/>
  <c r="AE10" i="9"/>
  <c r="AD10" i="9"/>
  <c r="AK80" i="9"/>
  <c r="AE80" i="9"/>
  <c r="AD80" i="9"/>
  <c r="AK48" i="9"/>
  <c r="AE48" i="9"/>
  <c r="AD48" i="9"/>
  <c r="AK79" i="9"/>
  <c r="AE79" i="9"/>
  <c r="AD79" i="9"/>
  <c r="AK21" i="9"/>
  <c r="AE21" i="9"/>
  <c r="AD21" i="9"/>
  <c r="AK9" i="9"/>
  <c r="AE9" i="9"/>
  <c r="AD9" i="9"/>
  <c r="AK97" i="9"/>
  <c r="AE97" i="9"/>
  <c r="AD97" i="9"/>
  <c r="AK30" i="9"/>
  <c r="AE30" i="9"/>
  <c r="AD30" i="9"/>
  <c r="AK31" i="9"/>
  <c r="AE31" i="9"/>
  <c r="AD31" i="9"/>
  <c r="AK62" i="9"/>
  <c r="AE62" i="9"/>
  <c r="AD62" i="9"/>
  <c r="AK77" i="9"/>
  <c r="AE77" i="9"/>
  <c r="AD77" i="9"/>
  <c r="AK12" i="9"/>
  <c r="AE12" i="9"/>
  <c r="AD12" i="9"/>
  <c r="AK25" i="9"/>
  <c r="AE25" i="9"/>
  <c r="AD25" i="9"/>
  <c r="AK84" i="9"/>
  <c r="AE84" i="9"/>
  <c r="AD84" i="9"/>
  <c r="AK105" i="9"/>
  <c r="AE105" i="9"/>
  <c r="AD105" i="9"/>
  <c r="AK111" i="9"/>
  <c r="AE111" i="9"/>
  <c r="AD111" i="9"/>
  <c r="AK101" i="9"/>
  <c r="AE101" i="9"/>
  <c r="AD101" i="9"/>
  <c r="AK102" i="9"/>
  <c r="AE102" i="9"/>
  <c r="AD102" i="9"/>
  <c r="AK40" i="9"/>
  <c r="AE40" i="9"/>
  <c r="AD40" i="9"/>
  <c r="AK92" i="9"/>
  <c r="AE92" i="9"/>
  <c r="AD92" i="9"/>
  <c r="AK110" i="9"/>
  <c r="AE110" i="9"/>
  <c r="AD110" i="9"/>
  <c r="AK56" i="9"/>
  <c r="AE56" i="9"/>
  <c r="AD56" i="9"/>
  <c r="AK18" i="9"/>
  <c r="AE18" i="9"/>
  <c r="AD18" i="9"/>
  <c r="AK33" i="9"/>
  <c r="AE33" i="9"/>
  <c r="AD33" i="9"/>
  <c r="AK59" i="9"/>
  <c r="AE59" i="9"/>
  <c r="AD59" i="9"/>
  <c r="AK73" i="9"/>
  <c r="AE73" i="9"/>
  <c r="AD73" i="9"/>
  <c r="AK17" i="9"/>
  <c r="AE17" i="9"/>
  <c r="AD17" i="9"/>
  <c r="AK69" i="9"/>
  <c r="AE69" i="9"/>
  <c r="AD69" i="9"/>
  <c r="AK72" i="9"/>
  <c r="AE72" i="9"/>
  <c r="AD72" i="9"/>
  <c r="AK38" i="9"/>
  <c r="AE38" i="9"/>
  <c r="AD38" i="9"/>
  <c r="AK99" i="9"/>
  <c r="AE99" i="9"/>
  <c r="AD99" i="9"/>
  <c r="AK91" i="9"/>
  <c r="AE91" i="9"/>
  <c r="AD91" i="9"/>
  <c r="AK44" i="9"/>
  <c r="AE44" i="9"/>
  <c r="AD44" i="9"/>
  <c r="AK61" i="9"/>
  <c r="AE61" i="9"/>
  <c r="AD61" i="9"/>
  <c r="AK11" i="9"/>
  <c r="AE11" i="9"/>
  <c r="AD11" i="9"/>
  <c r="AK35" i="9"/>
  <c r="AE35" i="9"/>
  <c r="AD35" i="9"/>
  <c r="AK89" i="9"/>
  <c r="AE89" i="9"/>
  <c r="AD89" i="9"/>
  <c r="AK64" i="9"/>
  <c r="AE64" i="9"/>
  <c r="AD64" i="9"/>
  <c r="AK28" i="9"/>
  <c r="AE28" i="9"/>
  <c r="AD28" i="9"/>
  <c r="AK96" i="9"/>
  <c r="AE96" i="9"/>
  <c r="AD96" i="9"/>
  <c r="AK24" i="9"/>
  <c r="AE24" i="9"/>
  <c r="AD24" i="9"/>
  <c r="AK108" i="9"/>
  <c r="AE108" i="9"/>
  <c r="AD108" i="9"/>
  <c r="AK23" i="9"/>
  <c r="AE23" i="9"/>
  <c r="AD23" i="9"/>
  <c r="AK106" i="9"/>
  <c r="AE106" i="9"/>
  <c r="AD106" i="9"/>
  <c r="AK7" i="9"/>
  <c r="AE7" i="9"/>
  <c r="AD7" i="9"/>
  <c r="AK63" i="9"/>
  <c r="AE63" i="9"/>
  <c r="AD63" i="9"/>
  <c r="AK52" i="9"/>
  <c r="AE52" i="9"/>
  <c r="AD52" i="9"/>
  <c r="AK98" i="9"/>
  <c r="AE98" i="9"/>
  <c r="AD98" i="9"/>
  <c r="AK103" i="9"/>
  <c r="AE103" i="9"/>
  <c r="AD103" i="9"/>
  <c r="AK68" i="9"/>
  <c r="AE68" i="9"/>
  <c r="AD68" i="9"/>
  <c r="AK67" i="9"/>
  <c r="AE67" i="9"/>
  <c r="AD67" i="9"/>
  <c r="AK15" i="9"/>
  <c r="AE15" i="9"/>
  <c r="AD15" i="9"/>
  <c r="AK95" i="9"/>
  <c r="AE95" i="9"/>
  <c r="AD95" i="9"/>
  <c r="AK29" i="9"/>
  <c r="AE29" i="9"/>
  <c r="AD29" i="9"/>
  <c r="AK34" i="9"/>
  <c r="AE34" i="9"/>
  <c r="AD34" i="9"/>
  <c r="AK37" i="9"/>
  <c r="AE37" i="9"/>
  <c r="AD37" i="9"/>
  <c r="AK81" i="9"/>
  <c r="AE81" i="9"/>
  <c r="AD81" i="9"/>
  <c r="AK55" i="9"/>
  <c r="AE55" i="9"/>
  <c r="AD55" i="9"/>
  <c r="AK107" i="9"/>
  <c r="AE107" i="9"/>
  <c r="AD107" i="9"/>
  <c r="AK65" i="9"/>
  <c r="AE65" i="9"/>
  <c r="AD65" i="9"/>
  <c r="AK94" i="9"/>
  <c r="AE94" i="9"/>
  <c r="AD94" i="9"/>
  <c r="AK8" i="9"/>
  <c r="AE8" i="9"/>
  <c r="AD8" i="9"/>
  <c r="AK32" i="9"/>
  <c r="AE32" i="9"/>
  <c r="AD32" i="9"/>
  <c r="AK41" i="9"/>
  <c r="AE41" i="9"/>
  <c r="AD41" i="9"/>
  <c r="AK86" i="9"/>
  <c r="AE86" i="9"/>
  <c r="AD86" i="9"/>
  <c r="AK90" i="9"/>
  <c r="AE90" i="9"/>
  <c r="AD90" i="9"/>
  <c r="AK60" i="9"/>
  <c r="AE60" i="9"/>
  <c r="AD60" i="9"/>
  <c r="AK100" i="9"/>
  <c r="AE100" i="9"/>
  <c r="AD100" i="9"/>
  <c r="AK88" i="9"/>
  <c r="AE88" i="9"/>
  <c r="AD88" i="9"/>
  <c r="AK54" i="9"/>
  <c r="AE54" i="9"/>
  <c r="AD54" i="9"/>
  <c r="AK45" i="9"/>
  <c r="AE45" i="9"/>
  <c r="AD45" i="9"/>
  <c r="AK93" i="9"/>
  <c r="AE93" i="9"/>
  <c r="AD93" i="9"/>
  <c r="AK83" i="9"/>
  <c r="AE83" i="9"/>
  <c r="AD83" i="9"/>
  <c r="AK22" i="9"/>
  <c r="AE22" i="9"/>
  <c r="AD22" i="9"/>
  <c r="AK58" i="9"/>
  <c r="AE58" i="9"/>
  <c r="AD58" i="9"/>
  <c r="AK78" i="9"/>
  <c r="AE78" i="9"/>
  <c r="AD78" i="9"/>
  <c r="AK71" i="9"/>
  <c r="AE71" i="9"/>
  <c r="AD71" i="9"/>
  <c r="AK70" i="9"/>
  <c r="AE70" i="9"/>
  <c r="AD70" i="9"/>
  <c r="V8" i="9"/>
  <c r="V9" i="9" s="1"/>
  <c r="V10" i="9" s="1"/>
  <c r="V11" i="9" s="1"/>
  <c r="V12" i="9" s="1"/>
  <c r="V13" i="9" s="1"/>
  <c r="V14" i="9" s="1"/>
  <c r="V15" i="9" s="1"/>
  <c r="V16" i="9" s="1"/>
  <c r="V17" i="9" s="1"/>
  <c r="V18" i="9" s="1"/>
  <c r="V19" i="9" s="1"/>
  <c r="V20" i="9" s="1"/>
  <c r="V21" i="9" s="1"/>
  <c r="V22" i="9" s="1"/>
  <c r="V23" i="9" s="1"/>
  <c r="V24" i="9" s="1"/>
  <c r="V25" i="9" s="1"/>
  <c r="V26" i="9" s="1"/>
  <c r="V27" i="9" s="1"/>
  <c r="V28" i="9" s="1"/>
  <c r="V29" i="9" s="1"/>
  <c r="V30" i="9" s="1"/>
  <c r="V31" i="9" s="1"/>
  <c r="V32" i="9" s="1"/>
  <c r="V33" i="9" s="1"/>
  <c r="V34" i="9" s="1"/>
  <c r="V35" i="9" s="1"/>
  <c r="V36" i="9" s="1"/>
  <c r="V37" i="9" s="1"/>
  <c r="V38" i="9" s="1"/>
  <c r="V39" i="9" s="1"/>
  <c r="V40" i="9" s="1"/>
  <c r="V41" i="9" s="1"/>
  <c r="V42" i="9" s="1"/>
  <c r="V43" i="9" s="1"/>
  <c r="V44" i="9" s="1"/>
  <c r="V45" i="9" s="1"/>
  <c r="V46" i="9" s="1"/>
  <c r="V47" i="9" s="1"/>
  <c r="V48" i="9" s="1"/>
  <c r="V49" i="9" s="1"/>
  <c r="V50" i="9" s="1"/>
  <c r="V51" i="9" s="1"/>
  <c r="V52" i="9" s="1"/>
  <c r="V53" i="9" s="1"/>
  <c r="V54" i="9" s="1"/>
  <c r="V55" i="9" s="1"/>
  <c r="V56" i="9" s="1"/>
  <c r="V57" i="9" s="1"/>
  <c r="V58" i="9" s="1"/>
  <c r="V59" i="9" s="1"/>
  <c r="V60" i="9" s="1"/>
  <c r="V61" i="9" s="1"/>
  <c r="V62" i="9" s="1"/>
  <c r="V63" i="9" s="1"/>
  <c r="V64" i="9" s="1"/>
  <c r="V65" i="9" s="1"/>
  <c r="V66" i="9" s="1"/>
  <c r="V67" i="9" s="1"/>
  <c r="V68" i="9" s="1"/>
  <c r="V69" i="9" s="1"/>
  <c r="V70" i="9" s="1"/>
  <c r="V71" i="9" s="1"/>
  <c r="V72" i="9" s="1"/>
  <c r="V73" i="9" s="1"/>
  <c r="V74" i="9" s="1"/>
  <c r="V75" i="9" s="1"/>
  <c r="V76" i="9" s="1"/>
  <c r="V77" i="9" s="1"/>
  <c r="V78" i="9" s="1"/>
  <c r="V79" i="9" s="1"/>
  <c r="V80" i="9" s="1"/>
  <c r="V81" i="9" s="1"/>
  <c r="V82" i="9" s="1"/>
  <c r="V83" i="9" s="1"/>
  <c r="V84" i="9" s="1"/>
  <c r="V85" i="9" s="1"/>
  <c r="V86" i="9" s="1"/>
  <c r="V87" i="9" s="1"/>
  <c r="V88" i="9" s="1"/>
  <c r="V89" i="9" s="1"/>
  <c r="V90" i="9" s="1"/>
  <c r="V91" i="9" s="1"/>
  <c r="V92" i="9" s="1"/>
  <c r="V93" i="9" s="1"/>
  <c r="V94" i="9" s="1"/>
  <c r="V95" i="9" s="1"/>
  <c r="V96" i="9" s="1"/>
  <c r="V97" i="9" s="1"/>
  <c r="V98" i="9" s="1"/>
  <c r="V99" i="9" s="1"/>
  <c r="V100" i="9" s="1"/>
  <c r="V101" i="9" s="1"/>
  <c r="V102" i="9" s="1"/>
  <c r="V103" i="9" s="1"/>
  <c r="V104" i="9" s="1"/>
  <c r="V105" i="9" s="1"/>
  <c r="V106" i="9" s="1"/>
  <c r="V107" i="9" s="1"/>
  <c r="V108" i="9" s="1"/>
  <c r="V109" i="9" s="1"/>
  <c r="V110" i="9" s="1"/>
  <c r="V111" i="9" s="1"/>
  <c r="V112" i="9" s="1"/>
  <c r="V113" i="9" s="1"/>
  <c r="AK36" i="9"/>
  <c r="AK115" i="9" s="1"/>
  <c r="AE36" i="9"/>
  <c r="AD36" i="9"/>
  <c r="K106" i="5" l="1"/>
  <c r="K108" i="5" s="1"/>
  <c r="Q106" i="5"/>
  <c r="AE115" i="9"/>
  <c r="AE117" i="9" s="1"/>
  <c r="B28" i="7"/>
  <c r="B29" i="7" s="1"/>
  <c r="B30" i="7" s="1"/>
  <c r="B31" i="7" s="1"/>
  <c r="B32" i="7" s="1"/>
  <c r="H22" i="14" l="1"/>
  <c r="G22" i="14"/>
  <c r="E22" i="14"/>
  <c r="D22" i="14"/>
  <c r="G61" i="11" l="1"/>
  <c r="AD30" i="6" l="1"/>
  <c r="AC30" i="6"/>
  <c r="AB30" i="6"/>
  <c r="AA30" i="6"/>
  <c r="Z30" i="6"/>
  <c r="Y30" i="6"/>
  <c r="T30" i="6"/>
  <c r="S30" i="6"/>
  <c r="R30" i="6"/>
  <c r="Q30" i="6"/>
  <c r="P30" i="6"/>
  <c r="O30" i="6"/>
  <c r="J30" i="6"/>
  <c r="I30" i="6"/>
  <c r="H30" i="6"/>
  <c r="G30" i="6"/>
  <c r="F30" i="6"/>
  <c r="E30" i="6"/>
  <c r="N27" i="6"/>
  <c r="D27" i="6"/>
  <c r="N26" i="6"/>
  <c r="D26" i="6"/>
  <c r="N25" i="6"/>
  <c r="D25" i="6"/>
  <c r="N24" i="6"/>
  <c r="D24" i="6"/>
  <c r="N23" i="6"/>
  <c r="D23" i="6"/>
  <c r="N22" i="6"/>
  <c r="D22" i="6"/>
  <c r="N21" i="6"/>
  <c r="D21" i="6"/>
  <c r="N20" i="6"/>
  <c r="D20" i="6"/>
  <c r="N19" i="6"/>
  <c r="D19" i="6"/>
  <c r="N18" i="6"/>
  <c r="D18" i="6"/>
  <c r="N17" i="6"/>
  <c r="D17" i="6"/>
  <c r="N16" i="6"/>
  <c r="D16" i="6"/>
  <c r="N15" i="6"/>
  <c r="D15" i="6"/>
  <c r="X14" i="6"/>
  <c r="N14" i="6"/>
  <c r="D14" i="6"/>
  <c r="X13" i="6"/>
  <c r="N13" i="6"/>
  <c r="D13" i="6"/>
  <c r="X12" i="6"/>
  <c r="N12" i="6"/>
  <c r="D12" i="6"/>
  <c r="X11" i="6"/>
  <c r="N11" i="6"/>
  <c r="D11" i="6"/>
  <c r="X10" i="6"/>
  <c r="N10" i="6"/>
  <c r="L10" i="6"/>
  <c r="L11" i="6" s="1"/>
  <c r="L12" i="6" s="1"/>
  <c r="L13" i="6" s="1"/>
  <c r="L14" i="6" s="1"/>
  <c r="L15" i="6" s="1"/>
  <c r="L16" i="6" s="1"/>
  <c r="L17" i="6" s="1"/>
  <c r="L18" i="6" s="1"/>
  <c r="L19" i="6" s="1"/>
  <c r="L20" i="6" s="1"/>
  <c r="L21" i="6" s="1"/>
  <c r="L22" i="6" s="1"/>
  <c r="L23" i="6" s="1"/>
  <c r="L24" i="6" s="1"/>
  <c r="L25" i="6" s="1"/>
  <c r="L26" i="6" s="1"/>
  <c r="L27" i="6" s="1"/>
  <c r="D10" i="6"/>
  <c r="B10" i="6"/>
  <c r="B11" i="6" s="1"/>
  <c r="B12" i="6" s="1"/>
  <c r="B13" i="6" s="1"/>
  <c r="B14" i="6" s="1"/>
  <c r="B15" i="6" s="1"/>
  <c r="B16" i="6" s="1"/>
  <c r="B17" i="6" s="1"/>
  <c r="B18" i="6" s="1"/>
  <c r="B19" i="6" s="1"/>
  <c r="B20" i="6" s="1"/>
  <c r="B21" i="6" s="1"/>
  <c r="B22" i="6" s="1"/>
  <c r="B23" i="6" s="1"/>
  <c r="B24" i="6" s="1"/>
  <c r="B25" i="6" s="1"/>
  <c r="B26" i="6" s="1"/>
  <c r="B27" i="6" s="1"/>
  <c r="X9" i="6"/>
  <c r="N9" i="6"/>
  <c r="D9" i="6"/>
  <c r="B7" i="3"/>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X30" i="6" l="1"/>
  <c r="N30" i="6"/>
  <c r="D30" i="6"/>
  <c r="B16" i="7" l="1"/>
  <c r="B17" i="7" s="1"/>
  <c r="B18" i="7" s="1"/>
  <c r="B19" i="7" s="1"/>
  <c r="B20" i="7" s="1"/>
  <c r="B21" i="7" s="1"/>
  <c r="B22" i="7" s="1"/>
  <c r="B23" i="7" s="1"/>
  <c r="B24" i="7" s="1"/>
  <c r="B25" i="7" s="1"/>
  <c r="X45" i="6" l="1"/>
  <c r="AD61" i="6"/>
  <c r="AC61" i="6"/>
  <c r="AB61" i="6"/>
  <c r="AA61" i="6"/>
  <c r="Z61" i="6"/>
  <c r="Y61" i="6"/>
  <c r="X44" i="6"/>
  <c r="X43" i="6"/>
  <c r="X42" i="6"/>
  <c r="X41" i="6"/>
  <c r="X40" i="6"/>
  <c r="X61" i="6" l="1"/>
  <c r="B11" i="7" l="1"/>
  <c r="B12" i="7" s="1"/>
  <c r="B13" i="7" s="1"/>
  <c r="B7" i="8" l="1"/>
  <c r="B8" i="8" s="1"/>
  <c r="B9" i="8" s="1"/>
  <c r="B10" i="8" s="1"/>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B97" i="8" s="1"/>
  <c r="B98" i="8" s="1"/>
  <c r="B99" i="8" s="1"/>
  <c r="B100" i="8" s="1"/>
  <c r="B101" i="8" s="1"/>
  <c r="B7" i="12" l="1"/>
  <c r="B8" i="12" s="1"/>
  <c r="B9" i="12" s="1"/>
  <c r="B10" i="12" s="1"/>
  <c r="B11" i="12" s="1"/>
  <c r="B12" i="12" s="1"/>
  <c r="B13" i="12" s="1"/>
  <c r="B14" i="12" s="1"/>
  <c r="B15" i="12" s="1"/>
  <c r="B16" i="12" s="1"/>
  <c r="B17" i="12" s="1"/>
  <c r="B18" i="12" s="1"/>
  <c r="B19" i="12" s="1"/>
  <c r="B20" i="12" s="1"/>
  <c r="B21" i="12" s="1"/>
  <c r="B22" i="12" s="1"/>
  <c r="B23" i="12" s="1"/>
  <c r="B24" i="12" s="1"/>
  <c r="B25" i="12" s="1"/>
  <c r="B26" i="12" s="1"/>
  <c r="B27" i="12" s="1"/>
  <c r="B28" i="12" s="1"/>
  <c r="B29" i="12" s="1"/>
  <c r="B30" i="12" s="1"/>
  <c r="B31" i="12" s="1"/>
  <c r="B32" i="12" s="1"/>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B61" i="12" s="1"/>
  <c r="B62" i="12" s="1"/>
  <c r="B63" i="12" s="1"/>
  <c r="B64" i="12" s="1"/>
  <c r="B65" i="12" s="1"/>
  <c r="B66" i="12" s="1"/>
  <c r="B67" i="12" s="1"/>
  <c r="B68" i="12" s="1"/>
  <c r="B69" i="12" s="1"/>
  <c r="B70" i="12" s="1"/>
  <c r="B71" i="12" s="1"/>
  <c r="B72" i="12" s="1"/>
  <c r="B73" i="12" s="1"/>
  <c r="B74" i="12" s="1"/>
  <c r="B75" i="12" s="1"/>
  <c r="B76" i="12" s="1"/>
  <c r="B77" i="12" s="1"/>
  <c r="B78" i="12" s="1"/>
  <c r="B79" i="12" s="1"/>
  <c r="B80" i="12" s="1"/>
  <c r="B81" i="12" s="1"/>
  <c r="B82" i="12" s="1"/>
  <c r="B83" i="12" s="1"/>
  <c r="B84" i="12" s="1"/>
  <c r="B85" i="12" s="1"/>
  <c r="B86" i="12" s="1"/>
  <c r="B87" i="12" s="1"/>
  <c r="B88" i="12" s="1"/>
  <c r="B89" i="12" s="1"/>
  <c r="B90" i="12" s="1"/>
  <c r="B91" i="12" s="1"/>
  <c r="B92" i="12" s="1"/>
  <c r="B93" i="12" s="1"/>
  <c r="B94" i="12" s="1"/>
  <c r="B95" i="12" s="1"/>
  <c r="B96" i="12" s="1"/>
  <c r="B97" i="12" s="1"/>
  <c r="B98" i="12" s="1"/>
  <c r="B99" i="12" s="1"/>
  <c r="B100" i="12" s="1"/>
  <c r="B101" i="12" s="1"/>
  <c r="T61" i="6" l="1"/>
  <c r="S61" i="6"/>
  <c r="R61" i="6"/>
  <c r="Q61" i="6"/>
  <c r="P61" i="6"/>
  <c r="O61" i="6"/>
  <c r="N58" i="6"/>
  <c r="N57" i="6"/>
  <c r="N56" i="6"/>
  <c r="N55" i="6"/>
  <c r="N54" i="6"/>
  <c r="N53" i="6"/>
  <c r="N52" i="6"/>
  <c r="N51" i="6"/>
  <c r="N50" i="6"/>
  <c r="N49" i="6"/>
  <c r="N48" i="6"/>
  <c r="N47" i="6"/>
  <c r="N46" i="6"/>
  <c r="N45" i="6"/>
  <c r="N44" i="6"/>
  <c r="N43" i="6"/>
  <c r="N42" i="6"/>
  <c r="N41" i="6"/>
  <c r="L41" i="6"/>
  <c r="L42" i="6" s="1"/>
  <c r="L43" i="6" s="1"/>
  <c r="L44" i="6" s="1"/>
  <c r="L45" i="6" s="1"/>
  <c r="L46" i="6" s="1"/>
  <c r="L47" i="6" s="1"/>
  <c r="L48" i="6" s="1"/>
  <c r="L49" i="6" s="1"/>
  <c r="L50" i="6" s="1"/>
  <c r="L51" i="6" s="1"/>
  <c r="L52" i="6" s="1"/>
  <c r="L53" i="6" s="1"/>
  <c r="L54" i="6" s="1"/>
  <c r="L55" i="6" s="1"/>
  <c r="L56" i="6" s="1"/>
  <c r="L57" i="6" s="1"/>
  <c r="L58" i="6" s="1"/>
  <c r="N40" i="6"/>
  <c r="N61" i="6" l="1"/>
  <c r="B41" i="6"/>
  <c r="B42" i="6" s="1"/>
  <c r="B43" i="6" s="1"/>
  <c r="B44" i="6" s="1"/>
  <c r="B45" i="6" s="1"/>
  <c r="B46" i="6" s="1"/>
  <c r="B47" i="6" s="1"/>
  <c r="B48" i="6" s="1"/>
  <c r="B49" i="6" s="1"/>
  <c r="B50" i="6" s="1"/>
  <c r="B51" i="6" s="1"/>
  <c r="B52" i="6" s="1"/>
  <c r="B53" i="6" s="1"/>
  <c r="B54" i="6" s="1"/>
  <c r="B55" i="6" s="1"/>
  <c r="B56" i="6" s="1"/>
  <c r="B57" i="6" s="1"/>
  <c r="B58" i="6" s="1"/>
  <c r="D41" i="6"/>
  <c r="D42" i="6"/>
  <c r="D43" i="6"/>
  <c r="D44" i="6"/>
  <c r="D45" i="6"/>
  <c r="D46" i="6"/>
  <c r="D47" i="6"/>
  <c r="D48" i="6"/>
  <c r="D49" i="6"/>
  <c r="D50" i="6"/>
  <c r="D51" i="6"/>
  <c r="D52" i="6"/>
  <c r="D53" i="6"/>
  <c r="D54" i="6"/>
  <c r="D55" i="6"/>
  <c r="D56" i="6"/>
  <c r="D57" i="6"/>
  <c r="D58" i="6"/>
  <c r="D40" i="6"/>
  <c r="E61" i="6"/>
  <c r="F61" i="6"/>
  <c r="G61" i="6"/>
  <c r="H61" i="6"/>
  <c r="I61" i="6"/>
  <c r="J61" i="6"/>
  <c r="D61" i="6" l="1"/>
  <c r="B5" i="7" l="1"/>
  <c r="B6" i="7" s="1"/>
  <c r="B7" i="7" s="1"/>
  <c r="B8" i="7" s="1"/>
</calcChain>
</file>

<file path=xl/comments1.xml><?xml version="1.0" encoding="utf-8"?>
<comments xmlns="http://schemas.openxmlformats.org/spreadsheetml/2006/main">
  <authors>
    <author>Usuario de Windows</author>
  </authors>
  <commentList>
    <comment ref="I8" authorId="0">
      <text>
        <r>
          <rPr>
            <sz val="9"/>
            <color indexed="81"/>
            <rFont val="Tahoma"/>
            <family val="2"/>
          </rPr>
          <t>Si se considera la Fase Preliminar de OFI, son 58 clubes, sino son 32.</t>
        </r>
      </text>
    </comment>
  </commentList>
</comments>
</file>

<file path=xl/comments10.xml><?xml version="1.0" encoding="utf-8"?>
<comments xmlns="http://schemas.openxmlformats.org/spreadsheetml/2006/main">
  <authors>
    <author>Usuario de Windows</author>
  </authors>
  <commentList>
    <comment ref="D10" authorId="0">
      <text>
        <r>
          <rPr>
            <sz val="9"/>
            <color indexed="81"/>
            <rFont val="Tahoma"/>
            <family val="2"/>
          </rPr>
          <t>Es un club de Montevideo, en 2022 hizo de local en la ciudad de Artigas.</t>
        </r>
      </text>
    </comment>
    <comment ref="E10" authorId="0">
      <text>
        <r>
          <rPr>
            <sz val="9"/>
            <color indexed="81"/>
            <rFont val="Tahoma"/>
            <family val="2"/>
          </rPr>
          <t>Es un club de Montevideo, en 2022 hizo de local en la ciudad de Artigas.</t>
        </r>
      </text>
    </comment>
  </commentList>
</comments>
</file>

<file path=xl/comments2.xml><?xml version="1.0" encoding="utf-8"?>
<comments xmlns="http://schemas.openxmlformats.org/spreadsheetml/2006/main">
  <authors>
    <author>Usuario de Windows</author>
  </authors>
  <commentList>
    <comment ref="D15" authorId="0">
      <text>
        <r>
          <rPr>
            <sz val="9"/>
            <color indexed="81"/>
            <rFont val="Tahoma"/>
            <family val="2"/>
          </rPr>
          <t>Originalmente era de Durazno, actualmente entrena en un complejo de El Pinar, y juega de local en Montevideo.</t>
        </r>
      </text>
    </comment>
    <comment ref="E15" authorId="0">
      <text>
        <r>
          <rPr>
            <sz val="9"/>
            <color indexed="81"/>
            <rFont val="Tahoma"/>
            <family val="2"/>
          </rPr>
          <t>Originalmente era de Durazno, actualmente entrena en un complejo de El Pinar, y juega de local en Montevideo.</t>
        </r>
      </text>
    </comment>
    <comment ref="D20" authorId="0">
      <text>
        <r>
          <rPr>
            <sz val="9"/>
            <color indexed="81"/>
            <rFont val="Tahoma"/>
            <family val="2"/>
          </rPr>
          <t>Es de Montevideo, juega de local en el departamento de Artigas.</t>
        </r>
      </text>
    </comment>
    <comment ref="E20" authorId="0">
      <text>
        <r>
          <rPr>
            <sz val="9"/>
            <color indexed="81"/>
            <rFont val="Tahoma"/>
            <family val="2"/>
          </rPr>
          <t>Es de Montevideo, juega de local en el departamento de Artigas.</t>
        </r>
      </text>
    </comment>
  </commentList>
</comments>
</file>

<file path=xl/comments3.xml><?xml version="1.0" encoding="utf-8"?>
<comments xmlns="http://schemas.openxmlformats.org/spreadsheetml/2006/main">
  <authors>
    <author>Usuario de Windows</author>
  </authors>
  <commentList>
    <comment ref="D21" authorId="0">
      <text>
        <r>
          <rPr>
            <sz val="9"/>
            <color indexed="81"/>
            <rFont val="Tahoma"/>
            <family val="2"/>
          </rPr>
          <t>Originalmente era de Durazno, actualmente entrena en un complejo de El Pinar, y juega de local en Montevideo.</t>
        </r>
      </text>
    </comment>
    <comment ref="E21" authorId="0">
      <text>
        <r>
          <rPr>
            <sz val="9"/>
            <color indexed="81"/>
            <rFont val="Tahoma"/>
            <family val="2"/>
          </rPr>
          <t>Originalmente era de Durazno, actualmente entrena en un complejo de El Pinar, y juega de local en Montevideo.</t>
        </r>
      </text>
    </comment>
    <comment ref="L26" authorId="0">
      <text>
        <r>
          <rPr>
            <sz val="9"/>
            <color indexed="81"/>
            <rFont val="Tahoma"/>
            <family val="2"/>
          </rPr>
          <t>Originalmente era de Durazno, actualmente entrena en un complejo de El Pinar, y juega de local en Montevideo.</t>
        </r>
      </text>
    </comment>
    <comment ref="M26" authorId="0">
      <text>
        <r>
          <rPr>
            <sz val="9"/>
            <color indexed="81"/>
            <rFont val="Tahoma"/>
            <family val="2"/>
          </rPr>
          <t>Originalmente era de Durazno, actualmente entrena en un complejo de El Pinar, y juega de local en Montevideo.</t>
        </r>
      </text>
    </comment>
    <comment ref="D37" authorId="0">
      <text>
        <r>
          <rPr>
            <sz val="9"/>
            <color indexed="81"/>
            <rFont val="Tahoma"/>
            <family val="2"/>
          </rPr>
          <t>Es de Montevideo, juega de local en el departamento de Artigas.</t>
        </r>
      </text>
    </comment>
    <comment ref="E37" authorId="0">
      <text>
        <r>
          <rPr>
            <sz val="9"/>
            <color indexed="81"/>
            <rFont val="Tahoma"/>
            <family val="2"/>
          </rPr>
          <t>Es de Montevideo, juega de local en el departamento de Artigas.</t>
        </r>
      </text>
    </comment>
    <comment ref="L42" authorId="0">
      <text>
        <r>
          <rPr>
            <sz val="9"/>
            <color indexed="81"/>
            <rFont val="Tahoma"/>
            <family val="2"/>
          </rPr>
          <t>Es de Montevideo, juega de local en el departamento de Artigas.</t>
        </r>
      </text>
    </comment>
    <comment ref="M42" authorId="0">
      <text>
        <r>
          <rPr>
            <sz val="9"/>
            <color indexed="81"/>
            <rFont val="Tahoma"/>
            <family val="2"/>
          </rPr>
          <t>Es de Montevideo, juega de local en el departamento de Artigas.</t>
        </r>
      </text>
    </comment>
  </commentList>
</comments>
</file>

<file path=xl/comments4.xml><?xml version="1.0" encoding="utf-8"?>
<comments xmlns="http://schemas.openxmlformats.org/spreadsheetml/2006/main">
  <authors>
    <author>Usuario de Windows</author>
  </authors>
  <commentList>
    <comment ref="F7" authorId="0">
      <text>
        <r>
          <rPr>
            <sz val="9"/>
            <color indexed="81"/>
            <rFont val="Tahoma"/>
            <family val="2"/>
          </rPr>
          <t>Para simplificar, mantengo la vieja denominación de "Div B". En el momento de jugarse se denominaba "Segunda División Profesional"</t>
        </r>
      </text>
    </comment>
    <comment ref="G7" authorId="0">
      <text>
        <r>
          <rPr>
            <sz val="9"/>
            <color indexed="81"/>
            <rFont val="Tahoma"/>
            <family val="2"/>
          </rPr>
          <t>Para simplificar, mantengo la vieja denominación de "Div C". En el momento de jugarse se denominaba "Primeraa División Amateur"</t>
        </r>
      </text>
    </comment>
    <comment ref="H7" authorId="0">
      <text>
        <r>
          <rPr>
            <sz val="9"/>
            <color indexed="81"/>
            <rFont val="Tahoma"/>
            <family val="2"/>
          </rPr>
          <t>También llamada "Segunda División Amateur"</t>
        </r>
      </text>
    </comment>
    <comment ref="G9" authorId="0">
      <text>
        <r>
          <rPr>
            <sz val="9"/>
            <color indexed="81"/>
            <rFont val="Tahoma"/>
            <family val="2"/>
          </rPr>
          <t>El C. A. Artigas en la temporada 2022, hace de local en Artigas, pero es de Montevideo.</t>
        </r>
      </text>
    </comment>
    <comment ref="O9" authorId="0">
      <text>
        <r>
          <rPr>
            <sz val="9"/>
            <color indexed="81"/>
            <rFont val="Tahoma"/>
            <family val="2"/>
          </rPr>
          <t>El C. A. Artigas hizo de local en 2022 en Artigas, pero es de Montevideo.</t>
        </r>
      </text>
    </comment>
    <comment ref="G13" authorId="0">
      <text>
        <r>
          <rPr>
            <sz val="9"/>
            <color indexed="81"/>
            <rFont val="Tahoma"/>
            <family val="2"/>
          </rPr>
          <t>Incluido Durazno FC, originalmente de la ciudad de Durazno, con complejo deportivo en El Pinar (Can) y juega de local en Montevideo.</t>
        </r>
      </text>
    </comment>
    <comment ref="G18" authorId="0">
      <text>
        <r>
          <rPr>
            <sz val="9"/>
            <color indexed="81"/>
            <rFont val="Tahoma"/>
            <family val="2"/>
          </rPr>
          <t>El C. A. Artigas en la temporada 2022, hace de local en Artigas, pero es de Montevideo.</t>
        </r>
      </text>
    </comment>
    <comment ref="O18" authorId="0">
      <text>
        <r>
          <rPr>
            <sz val="9"/>
            <color indexed="81"/>
            <rFont val="Tahoma"/>
            <family val="2"/>
          </rPr>
          <t>El C. A. Artigas hizo de local en 2022 en Artigas, pero es de Montevideo.</t>
        </r>
      </text>
    </comment>
    <comment ref="F38" authorId="0">
      <text>
        <r>
          <rPr>
            <sz val="9"/>
            <color indexed="81"/>
            <rFont val="Tahoma"/>
            <family val="2"/>
          </rPr>
          <t>Para simplificar, mantengo la vieja denominación de "Div B". En el momento de jugarse se denominaba "Segunda División Profesional"</t>
        </r>
      </text>
    </comment>
    <comment ref="G38" authorId="0">
      <text>
        <r>
          <rPr>
            <sz val="9"/>
            <color indexed="81"/>
            <rFont val="Tahoma"/>
            <family val="2"/>
          </rPr>
          <t>Para simplificar, mantengo la vieja denominación de "Div C". En el momento de jugarse se denominaba "Primeraa División Amateur"</t>
        </r>
      </text>
    </comment>
    <comment ref="H38" authorId="0">
      <text>
        <r>
          <rPr>
            <sz val="9"/>
            <color indexed="81"/>
            <rFont val="Tahoma"/>
            <family val="2"/>
          </rPr>
          <t>También llamada "Segunda División Amateur"</t>
        </r>
      </text>
    </comment>
    <comment ref="G40" authorId="0">
      <text>
        <r>
          <rPr>
            <sz val="9"/>
            <color indexed="81"/>
            <rFont val="Tahoma"/>
            <family val="2"/>
          </rPr>
          <t>El C. A. Artigas en la temporada 2022, hace de local en Artigas, pero es de Montevideo.</t>
        </r>
      </text>
    </comment>
    <comment ref="O40" authorId="0">
      <text>
        <r>
          <rPr>
            <sz val="9"/>
            <color indexed="81"/>
            <rFont val="Tahoma"/>
            <family val="2"/>
          </rPr>
          <t>El C. A. Artigas hizo de local en 2022 en Artigas, pero es de Montevideo.</t>
        </r>
      </text>
    </comment>
    <comment ref="G49" authorId="0">
      <text>
        <r>
          <rPr>
            <sz val="9"/>
            <color indexed="81"/>
            <rFont val="Tahoma"/>
            <family val="2"/>
          </rPr>
          <t>El C. A. Artigas en la temporada 2022, hace de local en Artigas, pero es de Montevideo.</t>
        </r>
      </text>
    </comment>
    <comment ref="O49" authorId="0">
      <text>
        <r>
          <rPr>
            <sz val="9"/>
            <color indexed="81"/>
            <rFont val="Tahoma"/>
            <family val="2"/>
          </rPr>
          <t>El C. A. Artigas hizo de local en 2022 en Artigas, pero es de Montevideo.</t>
        </r>
      </text>
    </comment>
  </commentList>
</comments>
</file>

<file path=xl/comments5.xml><?xml version="1.0" encoding="utf-8"?>
<comments xmlns="http://schemas.openxmlformats.org/spreadsheetml/2006/main">
  <authors>
    <author>Usuario de Windows</author>
  </authors>
  <commentList>
    <comment ref="F10" authorId="0">
      <text>
        <r>
          <rPr>
            <sz val="9"/>
            <color indexed="81"/>
            <rFont val="Tahoma"/>
            <family val="2"/>
          </rPr>
          <t>En C. Urug. 2022 Bella Vista hizo de local ante Rampla Jrs.</t>
        </r>
      </text>
    </comment>
    <comment ref="N11" authorId="0">
      <text>
        <r>
          <rPr>
            <sz val="9"/>
            <color indexed="81"/>
            <rFont val="Tahoma"/>
            <family val="2"/>
          </rPr>
          <t>En C. Urug. 2022 Bella Vista hizo de local ante Rampla Jrs.</t>
        </r>
      </text>
    </comment>
    <comment ref="F19" authorId="0">
      <text>
        <r>
          <rPr>
            <sz val="9"/>
            <color indexed="81"/>
            <rFont val="Tahoma"/>
            <family val="2"/>
          </rPr>
          <t>El club Juanicó (Juanicó, Canelones), hizo de local en el Campeones Olímpicos de Florida.</t>
        </r>
      </text>
    </comment>
    <comment ref="F22" authorId="0">
      <text>
        <r>
          <rPr>
            <sz val="9"/>
            <color indexed="81"/>
            <rFont val="Tahoma"/>
            <family val="2"/>
          </rPr>
          <t>Los clubes Libertad (San Carlos) y CA San Carlos (SC) hicieron de locales.</t>
        </r>
      </text>
    </comment>
    <comment ref="N22" authorId="0">
      <text>
        <r>
          <rPr>
            <sz val="9"/>
            <color indexed="81"/>
            <rFont val="Tahoma"/>
            <family val="2"/>
          </rPr>
          <t>El club Juanicó (Juanicó, Canelones), hizo de local en el Campeones Olímpicos de Florida.</t>
        </r>
      </text>
    </comment>
    <comment ref="F23" authorId="0">
      <text>
        <r>
          <rPr>
            <sz val="9"/>
            <color indexed="81"/>
            <rFont val="Tahoma"/>
            <family val="2"/>
          </rPr>
          <t>En C. Urug. 2022 Oriental (La Paz) hizo de local ante Bella Vista</t>
        </r>
      </text>
    </comment>
    <comment ref="N27" authorId="0">
      <text>
        <r>
          <rPr>
            <sz val="9"/>
            <color indexed="81"/>
            <rFont val="Tahoma"/>
            <family val="2"/>
          </rPr>
          <t>Los clubes Libertad (San Carlos) y CA San Carlos (SC) hicieron de locales.</t>
        </r>
      </text>
    </comment>
    <comment ref="N30" authorId="0">
      <text>
        <r>
          <rPr>
            <sz val="9"/>
            <color indexed="81"/>
            <rFont val="Tahoma"/>
            <family val="2"/>
          </rPr>
          <t>En C. Urug. 2022 Oriental (La Paz) hizo de local ante Bella Vista</t>
        </r>
      </text>
    </comment>
    <comment ref="F39" authorId="0">
      <text>
        <r>
          <rPr>
            <sz val="9"/>
            <color indexed="81"/>
            <rFont val="Tahoma"/>
            <family val="2"/>
          </rPr>
          <t>Durazno FC, Atenas (San Carlos), Oriental (La Paz) y varios clubes de Montevideo hicieron de locales en el Palermo.</t>
        </r>
      </text>
    </comment>
    <comment ref="F40" authorId="0">
      <text>
        <r>
          <rPr>
            <sz val="9"/>
            <color indexed="81"/>
            <rFont val="Tahoma"/>
            <family val="2"/>
          </rPr>
          <t>Oriental (La Paz) - Racing, Oriental hizo de local en cancha de Racing.</t>
        </r>
      </text>
    </comment>
    <comment ref="F41" authorId="0">
      <text>
        <r>
          <rPr>
            <sz val="9"/>
            <color indexed="81"/>
            <rFont val="Tahoma"/>
            <family val="2"/>
          </rPr>
          <t>Bella Vista hizo de local un partido.</t>
        </r>
      </text>
    </comment>
    <comment ref="F43" authorId="0">
      <text>
        <r>
          <rPr>
            <sz val="9"/>
            <color indexed="81"/>
            <rFont val="Tahoma"/>
            <family val="2"/>
          </rPr>
          <t>Potencia - Nacional se jugó en el Viera.</t>
        </r>
      </text>
    </comment>
    <comment ref="F44" authorId="0">
      <text>
        <r>
          <rPr>
            <sz val="9"/>
            <color indexed="81"/>
            <rFont val="Tahoma"/>
            <family val="2"/>
          </rPr>
          <t>Sud América - Peñarol se jugó en Paysandú</t>
        </r>
      </text>
    </comment>
    <comment ref="N46" authorId="0">
      <text>
        <r>
          <rPr>
            <sz val="9"/>
            <color indexed="81"/>
            <rFont val="Tahoma"/>
            <family val="2"/>
          </rPr>
          <t>Durazno FC, Atenas (San Carlos), Oriental (La Paz) y varios clubes de Montevideo hicieron de locales en el Palermo.</t>
        </r>
      </text>
    </comment>
    <comment ref="N47" authorId="0">
      <text>
        <r>
          <rPr>
            <sz val="9"/>
            <color indexed="81"/>
            <rFont val="Tahoma"/>
            <family val="2"/>
          </rPr>
          <t>Oriental (La Paz) - Racing, Oriental hizo de local en cancha de Racing.</t>
        </r>
      </text>
    </comment>
    <comment ref="F48" authorId="0">
      <text>
        <r>
          <rPr>
            <sz val="9"/>
            <color indexed="81"/>
            <rFont val="Tahoma"/>
            <family val="2"/>
          </rPr>
          <t>Libertad (SC) - Urug. Montevideo en la 2ª Fase 2023, se jugó en el Estadio M. Sobrero de Rocha.</t>
        </r>
      </text>
    </comment>
    <comment ref="N48" authorId="0">
      <text>
        <r>
          <rPr>
            <sz val="9"/>
            <color indexed="81"/>
            <rFont val="Tahoma"/>
            <family val="2"/>
          </rPr>
          <t>Bella Vista hizo de local un partido.</t>
        </r>
      </text>
    </comment>
    <comment ref="N50" authorId="0">
      <text>
        <r>
          <rPr>
            <sz val="9"/>
            <color indexed="81"/>
            <rFont val="Tahoma"/>
            <family val="2"/>
          </rPr>
          <t>Potencia - Nacional se jugó en el Viera.</t>
        </r>
      </text>
    </comment>
    <comment ref="N51" authorId="0">
      <text>
        <r>
          <rPr>
            <sz val="9"/>
            <color indexed="81"/>
            <rFont val="Tahoma"/>
            <family val="2"/>
          </rPr>
          <t>Sud América - Peñarol se jugó en Paysandú</t>
        </r>
      </text>
    </comment>
    <comment ref="N59" authorId="0">
      <text>
        <r>
          <rPr>
            <sz val="9"/>
            <color indexed="81"/>
            <rFont val="Tahoma"/>
            <family val="2"/>
          </rPr>
          <t>Libertad (SC) - Urug. Montevideo en la 2ª Fase 2023, se jugó en el Estadio M. Sobrero de Rocha.</t>
        </r>
      </text>
    </comment>
  </commentList>
</comments>
</file>

<file path=xl/comments6.xml><?xml version="1.0" encoding="utf-8"?>
<comments xmlns="http://schemas.openxmlformats.org/spreadsheetml/2006/main">
  <authors>
    <author>Usuario de Windows</author>
  </authors>
  <commentList>
    <comment ref="X11" authorId="0">
      <text>
        <r>
          <rPr>
            <sz val="9"/>
            <color indexed="81"/>
            <rFont val="Tahoma"/>
            <family val="2"/>
          </rPr>
          <t>Es un club de Montevideo, en 2022 hizo de local en la ciudad de Artigas.</t>
        </r>
      </text>
    </comment>
    <comment ref="Y11" authorId="0">
      <text>
        <r>
          <rPr>
            <sz val="9"/>
            <color indexed="81"/>
            <rFont val="Tahoma"/>
            <family val="2"/>
          </rPr>
          <t>Es un club de Montevideo, en 2022 hizo de local en la ciudad de Artigas.</t>
        </r>
      </text>
    </comment>
    <comment ref="D50" authorId="0">
      <text>
        <r>
          <rPr>
            <sz val="9"/>
            <color indexed="81"/>
            <rFont val="Tahoma"/>
            <family val="2"/>
          </rPr>
          <t>Es un club de Montevideo, en 2022 hizo de local en la ciudad de Artigas.</t>
        </r>
      </text>
    </comment>
    <comment ref="E50" authorId="0">
      <text>
        <r>
          <rPr>
            <sz val="9"/>
            <color indexed="81"/>
            <rFont val="Tahoma"/>
            <family val="2"/>
          </rPr>
          <t>Es un club de Montevideo, en 2022 hizo de local en la ciudad de Artigas.</t>
        </r>
      </text>
    </comment>
  </commentList>
</comments>
</file>

<file path=xl/comments7.xml><?xml version="1.0" encoding="utf-8"?>
<comments xmlns="http://schemas.openxmlformats.org/spreadsheetml/2006/main">
  <authors>
    <author>Usuario de Windows</author>
  </authors>
  <commentList>
    <comment ref="D10" authorId="0">
      <text>
        <r>
          <rPr>
            <sz val="9"/>
            <color indexed="81"/>
            <rFont val="Tahoma"/>
            <family val="2"/>
          </rPr>
          <t>Es un club de Montevideo, en 2022 hizo de local en la ciudad de Artigas.</t>
        </r>
      </text>
    </comment>
    <comment ref="E10" authorId="0">
      <text>
        <r>
          <rPr>
            <sz val="9"/>
            <color indexed="81"/>
            <rFont val="Tahoma"/>
            <family val="2"/>
          </rPr>
          <t>Es un club de Montevideo, en 2022 hizo de local en la ciudad de Artigas.</t>
        </r>
      </text>
    </comment>
  </commentList>
</comments>
</file>

<file path=xl/comments8.xml><?xml version="1.0" encoding="utf-8"?>
<comments xmlns="http://schemas.openxmlformats.org/spreadsheetml/2006/main">
  <authors>
    <author>Usuario de Windows</author>
  </authors>
  <commentList>
    <comment ref="D10" authorId="0">
      <text>
        <r>
          <rPr>
            <sz val="9"/>
            <color indexed="81"/>
            <rFont val="Tahoma"/>
            <family val="2"/>
          </rPr>
          <t>Es un club de Montevideo, en 2022 hizo de local en la ciudad de Artigas.</t>
        </r>
      </text>
    </comment>
    <comment ref="E10" authorId="0">
      <text>
        <r>
          <rPr>
            <sz val="9"/>
            <color indexed="81"/>
            <rFont val="Tahoma"/>
            <family val="2"/>
          </rPr>
          <t>Es un club de Montevideo, en 2022 hizo de local en la ciudad de Artigas.</t>
        </r>
      </text>
    </comment>
  </commentList>
</comments>
</file>

<file path=xl/comments9.xml><?xml version="1.0" encoding="utf-8"?>
<comments xmlns="http://schemas.openxmlformats.org/spreadsheetml/2006/main">
  <authors>
    <author>Usuario de Windows</author>
  </authors>
  <commentList>
    <comment ref="D10" authorId="0">
      <text>
        <r>
          <rPr>
            <sz val="9"/>
            <color indexed="81"/>
            <rFont val="Tahoma"/>
            <family val="2"/>
          </rPr>
          <t>Es un club de Montevideo, en 2022 hizo de local en la ciudad de Artigas.</t>
        </r>
      </text>
    </comment>
  </commentList>
</comments>
</file>

<file path=xl/sharedStrings.xml><?xml version="1.0" encoding="utf-8"?>
<sst xmlns="http://schemas.openxmlformats.org/spreadsheetml/2006/main" count="3887" uniqueCount="515">
  <si>
    <t>AUF</t>
  </si>
  <si>
    <t>Club</t>
  </si>
  <si>
    <t>Ciudad</t>
  </si>
  <si>
    <t>Departamento</t>
  </si>
  <si>
    <t>Albion</t>
  </si>
  <si>
    <t>Div A</t>
  </si>
  <si>
    <t>Progreso</t>
  </si>
  <si>
    <t>Estaciòn Atlàntida</t>
  </si>
  <si>
    <t>Canelones</t>
  </si>
  <si>
    <t>Boston River</t>
  </si>
  <si>
    <t>Juanicò</t>
  </si>
  <si>
    <t>Cerrito</t>
  </si>
  <si>
    <t>Wanderers</t>
  </si>
  <si>
    <t>Santa Lucìa</t>
  </si>
  <si>
    <t>Cerro Largo FC</t>
  </si>
  <si>
    <t>Melo</t>
  </si>
  <si>
    <t>Cerro Largo</t>
  </si>
  <si>
    <t>Santa Emilia</t>
  </si>
  <si>
    <t>Cardona</t>
  </si>
  <si>
    <t>Colonia</t>
  </si>
  <si>
    <t>Danubio</t>
  </si>
  <si>
    <t>Juventud</t>
  </si>
  <si>
    <t>Defensor Sporting</t>
  </si>
  <si>
    <t>Porongos</t>
  </si>
  <si>
    <t>Trinidad</t>
  </si>
  <si>
    <t>Flores</t>
  </si>
  <si>
    <t>Deportivo Maldonado</t>
  </si>
  <si>
    <t>Maldonado</t>
  </si>
  <si>
    <t>Quilmes</t>
  </si>
  <si>
    <t>Florida</t>
  </si>
  <si>
    <t>Fénix</t>
  </si>
  <si>
    <t>Boquita</t>
  </si>
  <si>
    <t>Sarandì Grande</t>
  </si>
  <si>
    <t>Liverpool</t>
  </si>
  <si>
    <t>Barrio Olìmpico</t>
  </si>
  <si>
    <t>Minas</t>
  </si>
  <si>
    <t>Lavalleja</t>
  </si>
  <si>
    <t>Nacional</t>
  </si>
  <si>
    <t>Piriapolis</t>
  </si>
  <si>
    <t>Peñarol</t>
  </si>
  <si>
    <t>Ituzaingò</t>
  </si>
  <si>
    <t>Punta del Este</t>
  </si>
  <si>
    <t>Plaza</t>
  </si>
  <si>
    <t>Bella Vista</t>
  </si>
  <si>
    <t>Paysandù</t>
  </si>
  <si>
    <t>Rentistas</t>
  </si>
  <si>
    <t>Huracàn</t>
  </si>
  <si>
    <t>River Plate</t>
  </si>
  <si>
    <t>Laureles</t>
  </si>
  <si>
    <t>Fray Bentos</t>
  </si>
  <si>
    <t>Rìo Negro</t>
  </si>
  <si>
    <t>Rivera</t>
  </si>
  <si>
    <t>Rocha</t>
  </si>
  <si>
    <t>Atenas</t>
  </si>
  <si>
    <t>San Carlos</t>
  </si>
  <si>
    <t>Div B</t>
  </si>
  <si>
    <t>Palermo</t>
  </si>
  <si>
    <t>Central Español</t>
  </si>
  <si>
    <t>Universitario</t>
  </si>
  <si>
    <t>Salto</t>
  </si>
  <si>
    <t>Cerro</t>
  </si>
  <si>
    <t>San  Josè</t>
  </si>
  <si>
    <t>Las Piedras</t>
  </si>
  <si>
    <t>Central</t>
  </si>
  <si>
    <t>San Josè</t>
  </si>
  <si>
    <t>La Luz</t>
  </si>
  <si>
    <t>Universal</t>
  </si>
  <si>
    <t>Miramar Misiones</t>
  </si>
  <si>
    <t>Dolores</t>
  </si>
  <si>
    <t>Soriano</t>
  </si>
  <si>
    <t>Wanderers Juvenil</t>
  </si>
  <si>
    <t>Tacuarembò</t>
  </si>
  <si>
    <t>Racing</t>
  </si>
  <si>
    <t>Rampla Juniors</t>
  </si>
  <si>
    <t>Sud Amèrica</t>
  </si>
  <si>
    <t>Uruguay Montevideo</t>
  </si>
  <si>
    <t>Villa Española</t>
  </si>
  <si>
    <t>Alto Perù</t>
  </si>
  <si>
    <t>Div C</t>
  </si>
  <si>
    <t>Artigas</t>
  </si>
  <si>
    <t>Basàñez</t>
  </si>
  <si>
    <t>Canadian</t>
  </si>
  <si>
    <t>Colòn</t>
  </si>
  <si>
    <t>Deportivo Colonia</t>
  </si>
  <si>
    <t>Nueva Helvecia</t>
  </si>
  <si>
    <t>Deportivo Italiano</t>
  </si>
  <si>
    <t>Durazno FC</t>
  </si>
  <si>
    <t>Durazno</t>
  </si>
  <si>
    <t>Huracàn Buceo</t>
  </si>
  <si>
    <t>Los Halcones</t>
  </si>
  <si>
    <t>Mar de Fondo</t>
  </si>
  <si>
    <t>Oriental</t>
  </si>
  <si>
    <t>La Paz</t>
  </si>
  <si>
    <t>Parque del Plata</t>
  </si>
  <si>
    <t>Paysandù FC</t>
  </si>
  <si>
    <t>Platense</t>
  </si>
  <si>
    <t>Potencia</t>
  </si>
  <si>
    <t>Rocha FC</t>
  </si>
  <si>
    <t>Salto FC</t>
  </si>
  <si>
    <t>Salus</t>
  </si>
  <si>
    <t>Tacuarembò FC</t>
  </si>
  <si>
    <t>Cooper</t>
  </si>
  <si>
    <t>Div D</t>
  </si>
  <si>
    <t>Paso de La Arena</t>
  </si>
  <si>
    <t>Clubes participantes en la Copa Uruguay</t>
  </si>
  <si>
    <t>Los finalistas jugarán por la primera Copa AUF Uruguay en el Estadio Centenario.</t>
  </si>
  <si>
    <t>Después vendrán los octavos de final, y los cuartos de final hasta llegar a las semifinales, la única instancia del campeonato donde habrá partidos de ida y vuelta.</t>
  </si>
  <si>
    <t>La tercera fase se arma con los 12 que vienen del primer gran modulo, y los 20 que se suman entre los 16 de la A, Miramar Misiones y Progreso de la B, y Central de San José, y Juventud de Colonia de la OFI. Ellos jugarán los 16 avos de final</t>
  </si>
  <si>
    <t>Después quedarán 24, y después 12.</t>
  </si>
  <si>
    <t>En la Primera fase 48 clubes, juegan 24 llaves con la seguridad de que los 10 representantes de la Segunda División Profesional (todos menos Miramar Misiones y Progreso) jugarán su partido inicial como visitantes.</t>
  </si>
  <si>
    <t>En la fase preliminar, se sortearán 16 participantes, de entre los 22 de OFI, y los 24 de la C y la D, que jugarán 8 llaves regionales de los cuales quedarán eliminados 8 en la fase preliminar.</t>
  </si>
  <si>
    <t>En la primera etapa del campeonato (Fase preliminar, Primera fase, y Segunda fase) participan 56 clubes.</t>
  </si>
  <si>
    <t>Forma de disputa</t>
  </si>
  <si>
    <t>Habrá 29 ciudades con posibilidades de albergar algún partido del campeonato</t>
  </si>
  <si>
    <t>En total participarán 39 clubes de Montevideo, 6 de Canelones,4 de Maldonado, 3 de San José, 3 de Colonia, 3 de Rocha, 3 de Paysandú, 2 de Florida, 2 de Salto,2, de Lavalleja, 2 de Soriano, 2 de Tacuarembó, y, 1 de Cerro Largo, 1 de Durazno, 1 de Rivera, 1 Río Negro 1 de Flores.</t>
  </si>
  <si>
    <t xml:space="preserve">A excepción de Treinta y Tres, y de Artigas, que será un caso excepcional, todos los demás departamentos tienen representación. En Treinta y Tres será el único lugar donde no se jugará porque el Artigas del barrio La Teja de Montevideo, se muda para la ciudad de Artigas por lo que el departamento más norteño del país también podrá tener partidos allí. </t>
  </si>
  <si>
    <t xml:space="preserve">Las ciudades </t>
  </si>
  <si>
    <t>(Los equipos profesionales, a excepción de Miramar Misiones y Progreso serán siempre visitantes en su primer partido. En tercera fase, Miramar Misiones, Progreso, Central de San José y Juventud de Colonia serán locatarios en sus partidos)</t>
  </si>
  <si>
    <t>Juventud de Colonia</t>
  </si>
  <si>
    <t>Central de San José</t>
  </si>
  <si>
    <t>OFI (tercera fase)</t>
  </si>
  <si>
    <t>Albion, Boston River, Cerrito, Cerro Largo, Deportivo Maldonado, Danubio Defensor Sporting, Fénix, Liverpool, Montevideo City Torque, Nacional, Peñarol, Plaza Colonia, Rentistas, River Plate, Progreso y Miramar Misiones</t>
  </si>
  <si>
    <t>MONTEVIDEO (tercera fase)</t>
  </si>
  <si>
    <t>(Tres de ellos saldrán sorteados en el Norte, otros tres en el Litoral, dos en el Sur- donde ya está Juventud de Las Piedras- y y dos en el Este- donde ya está Atenas de San Carlos-)</t>
  </si>
  <si>
    <t>Central Español, Cerro, La Luz, Racing, Rampla Juniors, Sud América, Uruguay Montevideo , y Villa Española</t>
  </si>
  <si>
    <t>MONTEVIDEO (primera fase)</t>
  </si>
  <si>
    <t>Colón , Basáñez, Bella Vista, Potencia, Canadian Huracán Buceo, Platense, Salus, Halcones , Alto Perú, Huracán FC y Mar de Fondo por la Primera División Amateur, y Cooper, y Paso de la Arena lo harán por la Divisional D.</t>
  </si>
  <si>
    <t>MONTEVIDEO (fase preliminar)</t>
  </si>
  <si>
    <t>Lavalleja de Rocha, Lavalleja de Minas, Barrio Olímpico de Minas, Ituzaingo de Punta del Este ,Piriápolis de Piriápolis, Palermo de Rocha, Rocha Fútbol Club de Rocha , Atenas de San Carlos</t>
  </si>
  <si>
    <t>ESTE</t>
  </si>
  <si>
    <t>Universal de San José, Juanicó de Juanicó, Progreso de Estación Atlántida, Wanderers de Santa Lucía, Río Negro de San José, Parque del Plata de Parque del Plata Juventud de Las Piedras, Oriental de La Paz</t>
  </si>
  <si>
    <t>SUR</t>
  </si>
  <si>
    <t>Porongos de Trinidad, Sportivo Barracas de Dolores, Laureles de Fray Bentos, Boquita de Sarandí Grande, Quilmes de Florida, Santa Emilia de Cardona, Deportivo Colonia, y Durazno Fútbol Club.</t>
  </si>
  <si>
    <t>LITORAL</t>
  </si>
  <si>
    <t>Huracán de Rivera, Wanderers Juvenil de Tacuarembó, Huracán de Paysandú, Universitario de Salto, Atlético Bella Vista de Paysandú, Paysandú Fútbol Club, Salto Fútbol Club, Tacuarembó Fútbol Club y Club A. Artigas.</t>
  </si>
  <si>
    <t>NORTE</t>
  </si>
  <si>
    <t>Las regiones a los efectos del diagrama y sorteo del torneo se integran así:</t>
  </si>
  <si>
    <t xml:space="preserve"> </t>
  </si>
  <si>
    <r>
      <rPr>
        <b/>
        <sz val="9"/>
        <color theme="1"/>
        <rFont val="Times New Roman"/>
        <family val="1"/>
      </rPr>
      <t xml:space="preserve">Final: </t>
    </r>
    <r>
      <rPr>
        <sz val="9"/>
        <color theme="1"/>
        <rFont val="Times New Roman"/>
        <family val="1"/>
      </rPr>
      <t>1 partido</t>
    </r>
  </si>
  <si>
    <r>
      <rPr>
        <b/>
        <sz val="9"/>
        <color theme="1"/>
        <rFont val="Times New Roman"/>
        <family val="1"/>
      </rPr>
      <t>Semifinales:</t>
    </r>
    <r>
      <rPr>
        <sz val="9"/>
        <color theme="1"/>
        <rFont val="Times New Roman"/>
        <family val="1"/>
      </rPr>
      <t xml:space="preserve"> 4 partidos (2 de ida y 2 de vuelta)</t>
    </r>
  </si>
  <si>
    <r>
      <rPr>
        <b/>
        <sz val="9"/>
        <color theme="1"/>
        <rFont val="Times New Roman"/>
        <family val="1"/>
      </rPr>
      <t>Cuartos de final:</t>
    </r>
    <r>
      <rPr>
        <sz val="9"/>
        <color theme="1"/>
        <rFont val="Times New Roman"/>
        <family val="1"/>
      </rPr>
      <t xml:space="preserve"> 4 partidos</t>
    </r>
  </si>
  <si>
    <r>
      <rPr>
        <b/>
        <sz val="9"/>
        <color theme="1"/>
        <rFont val="Times New Roman"/>
        <family val="1"/>
      </rPr>
      <t xml:space="preserve">Octavos de final: </t>
    </r>
    <r>
      <rPr>
        <sz val="9"/>
        <color theme="1"/>
        <rFont val="Times New Roman"/>
        <family val="1"/>
      </rPr>
      <t>8 partidos</t>
    </r>
  </si>
  <si>
    <r>
      <rPr>
        <b/>
        <sz val="9"/>
        <color theme="1"/>
        <rFont val="Times New Roman"/>
        <family val="1"/>
      </rPr>
      <t xml:space="preserve">Tercera fase: </t>
    </r>
    <r>
      <rPr>
        <sz val="9"/>
        <color theme="1"/>
        <rFont val="Times New Roman"/>
        <family val="1"/>
      </rPr>
      <t>16 partidos</t>
    </r>
  </si>
  <si>
    <r>
      <rPr>
        <b/>
        <sz val="9"/>
        <color theme="1"/>
        <rFont val="Times New Roman"/>
        <family val="1"/>
      </rPr>
      <t xml:space="preserve">Segunda fase: </t>
    </r>
    <r>
      <rPr>
        <sz val="9"/>
        <color theme="1"/>
        <rFont val="Times New Roman"/>
        <family val="1"/>
      </rPr>
      <t>12 partidos</t>
    </r>
  </si>
  <si>
    <r>
      <rPr>
        <b/>
        <sz val="9"/>
        <color theme="1"/>
        <rFont val="Times New Roman"/>
        <family val="1"/>
      </rPr>
      <t xml:space="preserve">Primera fase: </t>
    </r>
    <r>
      <rPr>
        <sz val="9"/>
        <color theme="1"/>
        <rFont val="Times New Roman"/>
        <family val="1"/>
      </rPr>
      <t>24 partidos</t>
    </r>
  </si>
  <si>
    <r>
      <rPr>
        <b/>
        <sz val="9"/>
        <color theme="1"/>
        <rFont val="Times New Roman"/>
        <family val="1"/>
      </rPr>
      <t>Fase preliminar:</t>
    </r>
    <r>
      <rPr>
        <sz val="9"/>
        <color theme="1"/>
        <rFont val="Times New Roman"/>
        <family val="1"/>
      </rPr>
      <t xml:space="preserve"> 8 partidos</t>
    </r>
  </si>
  <si>
    <t>Otros detalles que está predeterminado es que en los primeros 8 partidos (los de la fase preliminar), habrá seguro cuatro localías OFI y  cuatro localías AUF (que no necesariamente serán de cuadro montevideanos, porque en todas las regiones hay cuadros AUF del interior).</t>
  </si>
  <si>
    <t>Los 77 partidos hasta alzar la copa  se dividen así: 8 en fase preliminar a dos por zona (Norte, Litoral, Centro Sur, Este y Montevideo) en la que no entran los equipos profesionales, 24 en primera fase, a la que se incorporan 10 clubes de la Segunda División Profesional, 12 en segunda fase entre los ganadores de la etapa anterior, 16 en tercera fase donde se incorporan los 16 clubes de la Primera División más Progreso y Miramar Misiones de la Segunda División, y Central de San José y Juventud de Colonia de la OFI, 8 en octavos de final, 4 en cuartos de final, 4 en semifinales (es la única instancia del campeonato en la que hay partidos de ida y vuelta), y la final.</t>
  </si>
  <si>
    <t xml:space="preserve">Entre junio y noviembre las fechas en que se desarrollará la primera edición de la Copa AUF Uruguay, se jugarán una totalidad de 77 partidos que involucran a clubes de la Primera División Profesional, Segunda División Profesional, Primera División Amateur, Divisional D de AUF, y clubes de la Copa Nacional de Clubes de OFI. </t>
  </si>
  <si>
    <t>76 participantes, 77 partidos, 18 departamentos, 29 ciudades</t>
  </si>
  <si>
    <t>Montevideo</t>
  </si>
  <si>
    <t>ERROR:</t>
  </si>
  <si>
    <t>Falta Deportivo Italiano, por lo que serìan 14 y no 13 clubes los elegibles</t>
  </si>
  <si>
    <t>Equipos</t>
  </si>
  <si>
    <t>C. G.</t>
  </si>
  <si>
    <t>Debut</t>
  </si>
  <si>
    <t>Última</t>
  </si>
  <si>
    <t>Pj</t>
  </si>
  <si>
    <t>Pg</t>
  </si>
  <si>
    <t>Pe</t>
  </si>
  <si>
    <t>Pp</t>
  </si>
  <si>
    <t>Gf</t>
  </si>
  <si>
    <t>Gc</t>
  </si>
  <si>
    <t>Dif. Gol</t>
  </si>
  <si>
    <t>Pts</t>
  </si>
  <si>
    <t>C. J.</t>
  </si>
  <si>
    <t>Tabla Històrica de la Copa Uruguay</t>
  </si>
  <si>
    <t>Clubes</t>
  </si>
  <si>
    <t>Juan Lacaze</t>
  </si>
  <si>
    <t>Canchas en Copa Uruguay</t>
  </si>
  <si>
    <t>Cancha</t>
  </si>
  <si>
    <t>Partidos</t>
  </si>
  <si>
    <t>A. Paiva Olivera</t>
  </si>
  <si>
    <t>R. S. Goyenola</t>
  </si>
  <si>
    <t>J. A. Lavalleja</t>
  </si>
  <si>
    <t>La Bombonera</t>
  </si>
  <si>
    <t>Parque ANCAP</t>
  </si>
  <si>
    <t>S. O. Landoni</t>
  </si>
  <si>
    <t>J. J. Vispo Mari</t>
  </si>
  <si>
    <t>Paysandú</t>
  </si>
  <si>
    <t>San José</t>
  </si>
  <si>
    <t>E. Dickinson</t>
  </si>
  <si>
    <t>M. Sobrero</t>
  </si>
  <si>
    <t>J. Nasazzi</t>
  </si>
  <si>
    <t>C. Martinez Laguarda</t>
  </si>
  <si>
    <t>E. Martinez Monegal</t>
  </si>
  <si>
    <t>J. G. Prandi</t>
  </si>
  <si>
    <t>Río Negro</t>
  </si>
  <si>
    <t>Complejo Rentistas</t>
  </si>
  <si>
    <t>O. Varela</t>
  </si>
  <si>
    <t>Tacuarembó</t>
  </si>
  <si>
    <t>San  José</t>
  </si>
  <si>
    <t>Alto Perú</t>
  </si>
  <si>
    <t>Barrio Olímpico</t>
  </si>
  <si>
    <t>Basáñez</t>
  </si>
  <si>
    <t>Colón</t>
  </si>
  <si>
    <t>Huracán</t>
  </si>
  <si>
    <t>Huracán Buceo</t>
  </si>
  <si>
    <t>Ituzaingó</t>
  </si>
  <si>
    <t>Juanicó</t>
  </si>
  <si>
    <t>Paysandú FC</t>
  </si>
  <si>
    <t>Piriápolis</t>
  </si>
  <si>
    <t>Sud América</t>
  </si>
  <si>
    <t>Tacuarembó FC</t>
  </si>
  <si>
    <t>Sarandí Grande</t>
  </si>
  <si>
    <t>Estaciòn Atlántida</t>
  </si>
  <si>
    <t>Final</t>
  </si>
  <si>
    <t>Notas</t>
  </si>
  <si>
    <t>Quilmes (Florida) - Villa Española 0-1, clasifica Quilmes al presentar V. Española 2 jugadores inhabilitados. Se le dan los pts, manteniendose el resultado.</t>
  </si>
  <si>
    <t>Mejores resultados por club en Copa Uruguay</t>
  </si>
  <si>
    <t>3-2 Progreso (Est. Atlántida) (2022)</t>
  </si>
  <si>
    <t>2-1 Wanderers Juv. (Tacuarembó) (2022)</t>
  </si>
  <si>
    <t>1-0 Ituzaingó (Pta del E.) (2022)</t>
  </si>
  <si>
    <t>1-0 Oriental (La Paz) (2022)</t>
  </si>
  <si>
    <t>3-1 Santa Emilia (Cardona) (2022)</t>
  </si>
  <si>
    <t>2-1 Juanicó (Juanicó) (2022)</t>
  </si>
  <si>
    <t>2-1 Lavalleja (Rocha) (2022)</t>
  </si>
  <si>
    <t>7-0 Potencia (2022)</t>
  </si>
  <si>
    <t>3-2 Barrio Olímpico (Minas) (2022)</t>
  </si>
  <si>
    <t>4-0 Huracán FC (2022)</t>
  </si>
  <si>
    <t>1-0 Bella Vista (Paysandú) (2022)</t>
  </si>
  <si>
    <t>2-0 Platense (2022)</t>
  </si>
  <si>
    <t>2-0 Paso de la Arena (2022)</t>
  </si>
  <si>
    <t>5-1 Cooper (2022)</t>
  </si>
  <si>
    <t>3-1 Parque del Plata (Pque del P.) (2022)</t>
  </si>
  <si>
    <t>4-0 Basáñez (2022)</t>
  </si>
  <si>
    <t>1-0 Quilmes (Florida) (2022)</t>
  </si>
  <si>
    <t>Resultados</t>
  </si>
  <si>
    <t>Treinta y Tres</t>
  </si>
  <si>
    <t>Universitario - Sud América 2-4, clasifica Universitario al presentar Sud América 1 jugador inhabilitado. Se le dan los pts, manteniendose el resultado.</t>
  </si>
  <si>
    <t>2-0 Laureles (F. Bentos) (2022); 3-1 Los Halcones (2022)</t>
  </si>
  <si>
    <t>4-0 A. Perú (2022)</t>
  </si>
  <si>
    <t>El partido Porongos (Tri) - Boquita (S.Gde) 2-0, se le dan los pts a Boquita, al presentar Porongos 1 jugador inhabilitado. Se mantiene el resultado.</t>
  </si>
  <si>
    <t>Olímpico</t>
  </si>
  <si>
    <t>3-0 Rocha FC (2022)</t>
  </si>
  <si>
    <t>A. Supicci</t>
  </si>
  <si>
    <t>A. Paladino</t>
  </si>
  <si>
    <t>3-1 Universitario (Salto) (2022)</t>
  </si>
  <si>
    <t>2-0 Dep. Colonia (JL) (2022)</t>
  </si>
  <si>
    <t>3-0 Rentistas (2022)</t>
  </si>
  <si>
    <t>3-0 Nacional (2022)</t>
  </si>
  <si>
    <t>4-0 Wanderers (2022)</t>
  </si>
  <si>
    <t>L. Franzini</t>
  </si>
  <si>
    <t>Belvedere</t>
  </si>
  <si>
    <t>Charrúa</t>
  </si>
  <si>
    <t>Camp del Siglo</t>
  </si>
  <si>
    <t>A. Viera</t>
  </si>
  <si>
    <t>Part en final</t>
  </si>
  <si>
    <t>Copa Uruguay</t>
  </si>
  <si>
    <t>Temp.</t>
  </si>
  <si>
    <t>Campeón</t>
  </si>
  <si>
    <t>Vice</t>
  </si>
  <si>
    <t>1--0</t>
  </si>
  <si>
    <t>Títulos</t>
  </si>
  <si>
    <t>Goleador</t>
  </si>
  <si>
    <t>Andrés Ferrari (Defensor Sp.)</t>
  </si>
  <si>
    <t>Goles</t>
  </si>
  <si>
    <t>Paso de la Arena</t>
  </si>
  <si>
    <t>agregar en c/temporada los clubes debutantes</t>
  </si>
  <si>
    <t>Montevideo City Torque</t>
  </si>
  <si>
    <t>usarla como Borrador y pasar luego a Hoja TH</t>
  </si>
  <si>
    <t>Campana</t>
  </si>
  <si>
    <t>Libertad</t>
  </si>
  <si>
    <t>Ferro Carril</t>
  </si>
  <si>
    <t>Juventud Unida</t>
  </si>
  <si>
    <t>Bella Italia</t>
  </si>
  <si>
    <t>Terremoto</t>
  </si>
  <si>
    <t>Lito</t>
  </si>
  <si>
    <t>Villa Teresa</t>
  </si>
  <si>
    <t>Clubes Copa Uruguay</t>
  </si>
  <si>
    <t>Litoral</t>
  </si>
  <si>
    <t>incl</t>
  </si>
  <si>
    <t>Villa Teresa (Div C), decidió no participar.</t>
  </si>
  <si>
    <t>Antes de comenzar la copa, los clubes de la Div D (del 2º al 6º, y el mejor no clasificado a la Liguilla de la Div D 2022), jugaron una fase clasificatoria a la copa, clasificando los 3 ganadores y el mejor perdedor.</t>
  </si>
  <si>
    <t>Estación Atlántida</t>
  </si>
  <si>
    <t xml:space="preserve"> Estadio Progreso</t>
  </si>
  <si>
    <t>Parque Artigas</t>
  </si>
  <si>
    <t>Estadio Pque del Plata</t>
  </si>
  <si>
    <t>Jardines del Hipódromo</t>
  </si>
  <si>
    <t>Estadio Artigas</t>
  </si>
  <si>
    <t>OFI A</t>
  </si>
  <si>
    <t>OFI B</t>
  </si>
  <si>
    <t>Shangrilá</t>
  </si>
  <si>
    <t>Deutscher</t>
  </si>
  <si>
    <t>Unión de Estudiantes del Plata</t>
  </si>
  <si>
    <t>1º</t>
  </si>
  <si>
    <t>2º</t>
  </si>
  <si>
    <t>3º</t>
  </si>
  <si>
    <t>4º</t>
  </si>
  <si>
    <t>5º</t>
  </si>
  <si>
    <t>6º</t>
  </si>
  <si>
    <t>7º</t>
  </si>
  <si>
    <t>8º</t>
  </si>
  <si>
    <t>9º</t>
  </si>
  <si>
    <t>10º</t>
  </si>
  <si>
    <t>11º</t>
  </si>
  <si>
    <t>12º</t>
  </si>
  <si>
    <t>13º</t>
  </si>
  <si>
    <t>14º</t>
  </si>
  <si>
    <t>15º</t>
  </si>
  <si>
    <t>16º</t>
  </si>
  <si>
    <t>17º</t>
  </si>
  <si>
    <t>18º</t>
  </si>
  <si>
    <t>19º</t>
  </si>
  <si>
    <t>20º</t>
  </si>
  <si>
    <t>21º</t>
  </si>
  <si>
    <t>22º</t>
  </si>
  <si>
    <t>23º</t>
  </si>
  <si>
    <t>24º</t>
  </si>
  <si>
    <t>25º</t>
  </si>
  <si>
    <t>26º</t>
  </si>
  <si>
    <t>27º</t>
  </si>
  <si>
    <t>28º</t>
  </si>
  <si>
    <t>29º</t>
  </si>
  <si>
    <t>30º</t>
  </si>
  <si>
    <t>31º</t>
  </si>
  <si>
    <t>32º</t>
  </si>
  <si>
    <t>33º</t>
  </si>
  <si>
    <t>34º</t>
  </si>
  <si>
    <t>35º</t>
  </si>
  <si>
    <t>36º</t>
  </si>
  <si>
    <t>37º</t>
  </si>
  <si>
    <t>38º</t>
  </si>
  <si>
    <t>39º</t>
  </si>
  <si>
    <t>40º</t>
  </si>
  <si>
    <t>41º</t>
  </si>
  <si>
    <t>42º</t>
  </si>
  <si>
    <t>43º</t>
  </si>
  <si>
    <t>44º</t>
  </si>
  <si>
    <t>45º</t>
  </si>
  <si>
    <t>46º</t>
  </si>
  <si>
    <t>47º</t>
  </si>
  <si>
    <t>48º</t>
  </si>
  <si>
    <t>49º</t>
  </si>
  <si>
    <t>50º</t>
  </si>
  <si>
    <t>51º</t>
  </si>
  <si>
    <t>52º</t>
  </si>
  <si>
    <t>53º</t>
  </si>
  <si>
    <t>54º</t>
  </si>
  <si>
    <t>55º</t>
  </si>
  <si>
    <t>56º</t>
  </si>
  <si>
    <t>57º</t>
  </si>
  <si>
    <t>58º</t>
  </si>
  <si>
    <r>
      <t xml:space="preserve">Clubes en Copa Uruguay </t>
    </r>
    <r>
      <rPr>
        <i/>
        <sz val="10"/>
        <color rgb="FFFF0000"/>
        <rFont val="Times New Roman"/>
        <family val="1"/>
      </rPr>
      <t xml:space="preserve"> por divisional  (2022 -</t>
    </r>
  </si>
  <si>
    <r>
      <t xml:space="preserve">Clubes en Copa Uruguay </t>
    </r>
    <r>
      <rPr>
        <i/>
        <sz val="10"/>
        <color rgb="FFFF0000"/>
        <rFont val="Times New Roman"/>
        <family val="1"/>
      </rPr>
      <t xml:space="preserve"> por temporada  (2022 -</t>
    </r>
  </si>
  <si>
    <t>Participantes</t>
  </si>
  <si>
    <t>F. Preliminar</t>
  </si>
  <si>
    <t>1ª Fase</t>
  </si>
  <si>
    <t>2ª Fase</t>
  </si>
  <si>
    <t>16º de F</t>
  </si>
  <si>
    <t>8º de F</t>
  </si>
  <si>
    <t>4º de F</t>
  </si>
  <si>
    <t>Semif.</t>
  </si>
  <si>
    <t>En TH se anotó lo anotado antes; pero se le habría dado por ganado a Boquita 3-0, aunque el reglamento decía otra cosa</t>
  </si>
  <si>
    <t>Mayor avance en la copa por cada club</t>
  </si>
  <si>
    <t>Huracán (P. de la A.)</t>
  </si>
  <si>
    <t>Los clubes Artigas, Deportivo Colonia (J. Lacaze), Huracán (P. de la A.) y Mar de Fondo (todos de la Div C), decidieron no participar.</t>
  </si>
  <si>
    <t>5-0 Juventud (Colonia) (2023)</t>
  </si>
  <si>
    <t>2-0 Huracán (Paysandú) (2023)</t>
  </si>
  <si>
    <t>4-1 Los Halcones (2023)</t>
  </si>
  <si>
    <t>5-1 Laureles (Fray Bentos) (2023)</t>
  </si>
  <si>
    <t>4-0 Salus (2023)</t>
  </si>
  <si>
    <t>3-1 Paso de la Arena (2023)</t>
  </si>
  <si>
    <t>4-0 Wanderers (2023)</t>
  </si>
  <si>
    <t>4-1 Wanderers Juvenil (Tacuarembó) (2023)</t>
  </si>
  <si>
    <t>2-0 Alto Perú (2023), Wanderers (Durazno) (2023)</t>
  </si>
  <si>
    <t>8-1 Barracas (Dolores) (2023)</t>
  </si>
  <si>
    <t>4-2 Universitario (Salto) (2022), 2-0 Lito (2023)</t>
  </si>
  <si>
    <t>Lavalleja (Minas) - Rocha FC, se le da ganado por walk over ( 3-0 ), a Lavalleja (Minas), al no presentarse Rocha FC</t>
  </si>
  <si>
    <t>2--2</t>
  </si>
  <si>
    <t>p ( 4-2 )</t>
  </si>
  <si>
    <t>Christian Alba (Quilmes (Florida))</t>
  </si>
  <si>
    <t>Estadio Juventud</t>
  </si>
  <si>
    <t>E. L. Piazze</t>
  </si>
  <si>
    <t>Campeones Olímpicos</t>
  </si>
  <si>
    <t>Gloria de un Pueblo</t>
  </si>
  <si>
    <t>1º de Mayo</t>
  </si>
  <si>
    <t>A. Camaiti</t>
  </si>
  <si>
    <t>W. Montero</t>
  </si>
  <si>
    <t>L. Tróccoli</t>
  </si>
  <si>
    <t>O. Roberto</t>
  </si>
  <si>
    <t>Parque Capurro</t>
  </si>
  <si>
    <t>Parque Huracán</t>
  </si>
  <si>
    <t>Parque Palermo</t>
  </si>
  <si>
    <t>Estadio de Nacional</t>
  </si>
  <si>
    <t>Parque Colón</t>
  </si>
  <si>
    <t>partidos</t>
  </si>
  <si>
    <t>v</t>
  </si>
  <si>
    <t>goles</t>
  </si>
  <si>
    <t>Participaron 76 clubes, 16 Div A, 12 Div B, 22 Div C, 2 Div D y 24 OFI Div A</t>
  </si>
  <si>
    <t>Participaron 80 clubes, 16 Div A, 14 Div B, 20 Div C, 4 Div D, 24 OFI Div A y 2 OFI Div B.</t>
  </si>
  <si>
    <t>En 2024, la 1ª y 2ª Fase Preliminar equivalen a 1ª y 2ª Fase de las copas anteriores.</t>
  </si>
  <si>
    <r>
      <t xml:space="preserve">Clubes en Copa Uruguay </t>
    </r>
    <r>
      <rPr>
        <i/>
        <sz val="10"/>
        <color rgb="FFFF0000"/>
        <rFont val="Times New Roman"/>
        <family val="1"/>
      </rPr>
      <t xml:space="preserve"> por Divisional  (2022 -</t>
    </r>
  </si>
  <si>
    <t>Segunda Prof.</t>
  </si>
  <si>
    <t>Primera Amateur</t>
  </si>
  <si>
    <t>Segunda Amateur</t>
  </si>
  <si>
    <t>OFI Div A</t>
  </si>
  <si>
    <t>OFI Div B</t>
  </si>
  <si>
    <t>Nivel</t>
  </si>
  <si>
    <t>Los clubes de la Divisional D clasificados fueron el 2º y 3º de la temporada 2023.</t>
  </si>
  <si>
    <t>Para la clasificación de clubes de la Divisional A, se tomó en cuenta la Tabla Anual (1º al 10º) al terminar el Torneo Intermedio 2024.</t>
  </si>
  <si>
    <t>Para la clasificación de clubes de la Segunda División Profesional, se tomó en cuenta la Tabla Anual (1º al 6º) al terminar el Torneo Intermedio 2024 (Div A).</t>
  </si>
  <si>
    <t>Para la clasificación de clubes de la Divisional Primera Amateur, se tomó en cuenta la Tabla Anual 2024 (1º al 4º) al terminar la 1ª Fase de dicho torneo.</t>
  </si>
  <si>
    <t>Piriapolis FC - Peñarol, gana Piriapolis FC por walk over ( 3-0 ), al no presentarse Peñarol, desconforme con la no postergación de la copa.</t>
  </si>
  <si>
    <t>Río Negro (San José) - Danubio, gana Río Negro (San José) por walk over ( 3-0 ), al no presentarse Danubio, desconforme con la no postergación de la copa.</t>
  </si>
  <si>
    <t>18 de Julio (Fray Bentos) - Cerro, gana 18 de Julio (Fray Bentos) por walk over ( 3-0 ), al no presentarse Cerro, desconforme con la no postergación de la copa.</t>
  </si>
  <si>
    <t>Rincón - Progreso, gana Rincón por walk over ( 3-0 ), al no presentarse Progreso, desconforme con la no postergación de la copa.</t>
  </si>
  <si>
    <t>Melo Wanderers (Melo) - Cerro Largo FC, gana Melo Wanderers (Melo) por walk over ( 3-0 ), al no presentarse Cerro Largo FC, desconforme con la no postergación de la copa.</t>
  </si>
  <si>
    <t>Villa Española - Wanderers, gana Villa Española por walk over ( 3-0 ), al no presentarse Wanderers, desconforme con la no postergación de la copa.</t>
  </si>
  <si>
    <t>58 o 32</t>
  </si>
  <si>
    <t>Frontera</t>
  </si>
  <si>
    <t>Rincón</t>
  </si>
  <si>
    <t>59º</t>
  </si>
  <si>
    <t>60º</t>
  </si>
  <si>
    <t>Pirata Juniors</t>
  </si>
  <si>
    <t>Darling</t>
  </si>
  <si>
    <t>Ferrocarrilero</t>
  </si>
  <si>
    <t>Empalme Olmos</t>
  </si>
  <si>
    <t>Boca Juniors</t>
  </si>
  <si>
    <t>Melo Wanderers</t>
  </si>
  <si>
    <t>Atlético Florida</t>
  </si>
  <si>
    <t>Estudiantil</t>
  </si>
  <si>
    <t>18 de Julio</t>
  </si>
  <si>
    <t>Berlín</t>
  </si>
  <si>
    <t>Nuevo Berlín</t>
  </si>
  <si>
    <t>Arsenal</t>
  </si>
  <si>
    <t>Bristol</t>
  </si>
  <si>
    <t>Mercedes</t>
  </si>
  <si>
    <t>Estudiantes</t>
  </si>
  <si>
    <r>
      <rPr>
        <sz val="11"/>
        <color rgb="FF0070C0"/>
        <rFont val="Times New Roman"/>
        <family val="1"/>
      </rPr>
      <t>OFI</t>
    </r>
    <r>
      <rPr>
        <sz val="9"/>
        <color rgb="FF0070C0"/>
        <rFont val="Times New Roman"/>
        <family val="1"/>
      </rPr>
      <t xml:space="preserve">    </t>
    </r>
    <r>
      <rPr>
        <i/>
        <sz val="9"/>
        <color rgb="FF0070C0"/>
        <rFont val="Times New Roman"/>
        <family val="1"/>
      </rPr>
      <t>(sin contar fases preliminares)</t>
    </r>
  </si>
  <si>
    <t>Piriapolis FC</t>
  </si>
  <si>
    <t>Piriàpolis FC</t>
  </si>
  <si>
    <t>Huracàn (Paso de la Arena)</t>
  </si>
  <si>
    <t>Sumar cada temporada, los clubes que aporta cada divisional</t>
  </si>
  <si>
    <t>Tablas sin tomar en cuenta Fase Preliminar de OFI 2024</t>
  </si>
  <si>
    <t>Tablas tomando en cuenta Fase Preliminar de OFI 2024</t>
  </si>
  <si>
    <t>ver más abajo sin tomar en cuenta Fase Preliminar OFI 2024</t>
  </si>
  <si>
    <t>p ( 3-1 )</t>
  </si>
  <si>
    <t>2022, 23, 24</t>
  </si>
  <si>
    <t>Diego Herazo (Nacional)</t>
  </si>
  <si>
    <t>3-2 Rincón (2024)</t>
  </si>
  <si>
    <t>6-0 Ferrocarril (Salto)</t>
  </si>
  <si>
    <t>?</t>
  </si>
  <si>
    <t>5-1 Frontera (Riv) (2024); 4-0 Drurazno FC (2024), Plaza (Col) (2024), MC Torque (2024)</t>
  </si>
  <si>
    <t>Piriápolis FC</t>
  </si>
  <si>
    <t>3-1 Durazno FC (2022), Litoral (Paysandú) (2024)</t>
  </si>
  <si>
    <t>D. Burgueño (Campus)</t>
  </si>
  <si>
    <t>Est. Centenario</t>
  </si>
  <si>
    <t>Cr. Damiani (Las Acacias)</t>
  </si>
  <si>
    <t>Liebig´s</t>
  </si>
  <si>
    <t>L. Koster</t>
  </si>
  <si>
    <t>sin</t>
  </si>
  <si>
    <t>H. Rava</t>
  </si>
  <si>
    <t>Unión Miguense</t>
  </si>
  <si>
    <t>Migues</t>
  </si>
  <si>
    <t>A. Ubilla</t>
  </si>
  <si>
    <t>G. Baldassini</t>
  </si>
  <si>
    <t>A. Lacassy Loroña</t>
  </si>
  <si>
    <t>Batalla de Sarandí</t>
  </si>
  <si>
    <t>A. Meirana</t>
  </si>
  <si>
    <t>Don Bosco</t>
  </si>
  <si>
    <t>P. Abbate</t>
  </si>
  <si>
    <t>Romay</t>
  </si>
  <si>
    <t>P. Maciel</t>
  </si>
  <si>
    <t>L. Merazzi</t>
  </si>
  <si>
    <t>Casto Martínez Laguarda</t>
  </si>
  <si>
    <t>Gran Parque Central</t>
  </si>
  <si>
    <t>64 canchas</t>
  </si>
  <si>
    <t>31 ciudades</t>
  </si>
  <si>
    <t>18 departamentos</t>
  </si>
  <si>
    <t>w.o.</t>
  </si>
  <si>
    <t>Nº</t>
  </si>
  <si>
    <t>Goles (incl w.o.)</t>
  </si>
  <si>
    <t>Part (incl w.o.)</t>
  </si>
  <si>
    <t>Goles (sin w.o.)</t>
  </si>
  <si>
    <t>Part (sin w.o.)</t>
  </si>
  <si>
    <t>1ª</t>
  </si>
  <si>
    <t>2ª</t>
  </si>
  <si>
    <t>3ª</t>
  </si>
  <si>
    <t>4ª</t>
  </si>
  <si>
    <t>se restan 7 partidos</t>
  </si>
  <si>
    <t>se restan 21 goles</t>
  </si>
  <si>
    <t>incluye partidos con walk over ( 3-0 )</t>
  </si>
  <si>
    <t>Sportivo Barracas</t>
  </si>
  <si>
    <t>CA Juanicò</t>
  </si>
  <si>
    <t>CA San Carlos</t>
  </si>
  <si>
    <t>Participaron 32 clubes, 10 Div A, 6 Div B, 4 Div C, 2 Div D y 10 OFI Div A.</t>
  </si>
  <si>
    <t>Para la clasificación de clubes de la Divisional A, se tomó en cuenta la Tabla Anual (1º al 10º) al terminar el Torneo Intermedio 2025.</t>
  </si>
  <si>
    <t>Para la clasificación de clubes de la Segunda División Profesional, se tomó en cuenta la Tabla Anual (1º al 6º) al terminar el Torneo Intermedio 2025 (Div A).</t>
  </si>
  <si>
    <t>Los clubes de la Divisional D clasificados fueron el 2º y 3º de la temporada 2024.</t>
  </si>
  <si>
    <t>Los clubes de la Div A de OFI 2025 clasificados fueron los 8 de 4º de Final 2025, y los otros 2 salieron de llaves eliminatorias entre los 4 mejores eliminados de esa fase de Div A.</t>
  </si>
  <si>
    <t>de OFI 2024</t>
  </si>
  <si>
    <t>sin incluir Fase Preliminar</t>
  </si>
  <si>
    <t>incluida Fase Preliminar OFI 2024</t>
  </si>
  <si>
    <t>Los clubes de la Div A de OFI 2024, jugaron 2 fases de clasificación, Universitario (Salto), entró en la 2ª de estas, y 18 de Julio (F. Bentos) clasificó directamente.</t>
  </si>
  <si>
    <r>
      <t xml:space="preserve">OFI </t>
    </r>
    <r>
      <rPr>
        <i/>
        <sz val="9"/>
        <color rgb="FF0070C0"/>
        <rFont val="Times New Roman"/>
        <family val="1"/>
      </rPr>
      <t xml:space="preserve">  (contando Fase Preliminar de OFI 2024)</t>
    </r>
  </si>
  <si>
    <t>Tabla tomando en cuenta Fase Preliminar de OFI 2024</t>
  </si>
  <si>
    <t>Tabla sin tomar en cuenta Fase Preliminar de OFI 2024</t>
  </si>
  <si>
    <t>CA Juanicó</t>
  </si>
  <si>
    <t>Para la clasificación de clubes de la Divisional Primera C, se tomó en cuenta la Tabla Anual 2025 (1º al 4º) al terminar el Intermedio 2025 (Div A).</t>
  </si>
  <si>
    <t>Plaza (Colonia)</t>
  </si>
  <si>
    <t>2--0</t>
  </si>
  <si>
    <t>Tala</t>
  </si>
  <si>
    <t>51 canchas</t>
  </si>
  <si>
    <t>25 ciudades</t>
  </si>
  <si>
    <t xml:space="preserve">Gabriel De Souza (Universitario (Salto)), Matías Arezo (Peñarol), Álvaro López (Plaza (Colonia)) </t>
  </si>
  <si>
    <t>3-1 Tacuarembó FC (2022), Nacional (Nva Helvecia) (2025)</t>
  </si>
  <si>
    <t>3-0 Sud América (2023), Río Negro (San José) (2025)</t>
  </si>
  <si>
    <t>3-0 Paso de la Arena (2025)</t>
  </si>
  <si>
    <t>3-1 Atenas (San Carlos) (2025)</t>
  </si>
  <si>
    <t>7-0 Atlético Florida (Florida) (2025)</t>
  </si>
  <si>
    <t>4-1 Universitario (Salto) (2025)</t>
  </si>
  <si>
    <t>Def gpp</t>
  </si>
  <si>
    <t>Def ppp</t>
  </si>
  <si>
    <t>Fase Preliminar de OFI 2024</t>
  </si>
</sst>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1"/>
      <color theme="1"/>
      <name val="Calibri"/>
      <family val="2"/>
      <scheme val="minor"/>
    </font>
    <font>
      <sz val="10"/>
      <color theme="1"/>
      <name val="Times New Roman"/>
      <family val="1"/>
    </font>
    <font>
      <sz val="12"/>
      <color rgb="FFFF0000"/>
      <name val="Times New Roman"/>
      <family val="1"/>
    </font>
    <font>
      <i/>
      <sz val="10"/>
      <color theme="1"/>
      <name val="Times New Roman"/>
      <family val="1"/>
    </font>
    <font>
      <b/>
      <sz val="10"/>
      <color indexed="8"/>
      <name val="Times New Roman"/>
      <family val="1"/>
    </font>
    <font>
      <sz val="10"/>
      <name val="Arial"/>
      <family val="2"/>
    </font>
    <font>
      <b/>
      <sz val="10"/>
      <name val="Times New Roman"/>
      <family val="1"/>
    </font>
    <font>
      <sz val="10"/>
      <name val="Times New Roman"/>
      <family val="1"/>
    </font>
    <font>
      <b/>
      <sz val="10"/>
      <color theme="1"/>
      <name val="Times New Roman"/>
      <family val="1"/>
    </font>
    <font>
      <sz val="9"/>
      <color indexed="81"/>
      <name val="Tahoma"/>
      <family val="2"/>
    </font>
    <font>
      <sz val="9"/>
      <color theme="1"/>
      <name val="Times New Roman"/>
      <family val="1"/>
    </font>
    <font>
      <b/>
      <sz val="9"/>
      <color theme="1"/>
      <name val="Times New Roman"/>
      <family val="1"/>
    </font>
    <font>
      <i/>
      <sz val="8"/>
      <color theme="1"/>
      <name val="Times New Roman"/>
      <family val="1"/>
    </font>
    <font>
      <i/>
      <sz val="9"/>
      <color rgb="FFFF0000"/>
      <name val="Times New Roman"/>
      <family val="1"/>
    </font>
    <font>
      <i/>
      <sz val="9"/>
      <color theme="1"/>
      <name val="Times New Roman"/>
      <family val="1"/>
    </font>
    <font>
      <sz val="10"/>
      <color rgb="FFFF0000"/>
      <name val="Times New Roman"/>
      <family val="1"/>
    </font>
    <font>
      <sz val="10"/>
      <color indexed="8"/>
      <name val="Times New Roman"/>
      <family val="1"/>
    </font>
    <font>
      <sz val="11"/>
      <color rgb="FFFF0000"/>
      <name val="Times New Roman"/>
      <family val="1"/>
    </font>
    <font>
      <i/>
      <sz val="10"/>
      <color rgb="FFFF0000"/>
      <name val="Times New Roman"/>
      <family val="1"/>
    </font>
    <font>
      <sz val="9"/>
      <color theme="1"/>
      <name val="Calibri"/>
      <family val="2"/>
      <scheme val="minor"/>
    </font>
    <font>
      <sz val="10"/>
      <color rgb="FFFF0000"/>
      <name val="Calibri"/>
      <family val="2"/>
      <scheme val="minor"/>
    </font>
    <font>
      <sz val="10"/>
      <color theme="1"/>
      <name val="Calibri"/>
      <family val="2"/>
      <scheme val="minor"/>
    </font>
    <font>
      <b/>
      <sz val="10"/>
      <color rgb="FFFF0000"/>
      <name val="Calibri"/>
      <family val="2"/>
      <scheme val="minor"/>
    </font>
    <font>
      <i/>
      <u/>
      <sz val="8"/>
      <color theme="1"/>
      <name val="Times New Roman"/>
      <family val="1"/>
    </font>
    <font>
      <u/>
      <sz val="10"/>
      <name val="Times New Roman"/>
      <family val="1"/>
    </font>
    <font>
      <sz val="10"/>
      <name val="Calibri"/>
      <family val="2"/>
      <scheme val="minor"/>
    </font>
    <font>
      <sz val="10"/>
      <color rgb="FF0070C0"/>
      <name val="Times New Roman"/>
      <family val="1"/>
    </font>
    <font>
      <u/>
      <sz val="10"/>
      <color theme="1"/>
      <name val="Calibri"/>
      <family val="2"/>
      <scheme val="minor"/>
    </font>
    <font>
      <u/>
      <sz val="9"/>
      <color theme="1"/>
      <name val="Times New Roman"/>
      <family val="1"/>
    </font>
    <font>
      <i/>
      <sz val="9"/>
      <name val="Calibri"/>
      <family val="2"/>
      <scheme val="minor"/>
    </font>
    <font>
      <sz val="11"/>
      <color rgb="FF0070C0"/>
      <name val="Times New Roman"/>
      <family val="1"/>
    </font>
    <font>
      <b/>
      <sz val="9"/>
      <name val="Times New Roman"/>
      <family val="1"/>
    </font>
    <font>
      <sz val="8"/>
      <color theme="1"/>
      <name val="Times New Roman"/>
      <family val="1"/>
    </font>
    <font>
      <i/>
      <sz val="9"/>
      <name val="Times New Roman"/>
      <family val="1"/>
    </font>
    <font>
      <sz val="9"/>
      <color rgb="FF0070C0"/>
      <name val="Times New Roman"/>
      <family val="1"/>
    </font>
    <font>
      <i/>
      <sz val="9"/>
      <color rgb="FF0070C0"/>
      <name val="Times New Roman"/>
      <family val="1"/>
    </font>
    <font>
      <sz val="10"/>
      <color theme="0"/>
      <name val="Times New Roman"/>
      <family val="1"/>
    </font>
    <font>
      <b/>
      <i/>
      <sz val="9"/>
      <color theme="0"/>
      <name val="Times New Roman"/>
      <family val="1"/>
    </font>
    <font>
      <i/>
      <sz val="10"/>
      <color theme="0"/>
      <name val="Times New Roman"/>
      <family val="1"/>
    </font>
    <font>
      <u/>
      <sz val="8"/>
      <name val="Times New Roman"/>
      <family val="1"/>
    </font>
    <font>
      <sz val="10"/>
      <color rgb="FF00B050"/>
      <name val="Calibri"/>
      <family val="2"/>
      <scheme val="minor"/>
    </font>
    <font>
      <sz val="10"/>
      <color rgb="FF00B050"/>
      <name val="Times New Roman"/>
      <family val="1"/>
    </font>
  </fonts>
  <fills count="6">
    <fill>
      <patternFill patternType="none"/>
    </fill>
    <fill>
      <patternFill patternType="gray125"/>
    </fill>
    <fill>
      <patternFill patternType="solid">
        <fgColor rgb="FF92D05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1"/>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xf numFmtId="0" fontId="5" fillId="0" borderId="0"/>
  </cellStyleXfs>
  <cellXfs count="109">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center" vertical="center"/>
    </xf>
    <xf numFmtId="0" fontId="8"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7" fillId="2" borderId="0" xfId="0" applyFont="1" applyFill="1" applyAlignment="1">
      <alignment horizontal="center" vertical="center"/>
    </xf>
    <xf numFmtId="0" fontId="15" fillId="0" borderId="0" xfId="0" applyFont="1" applyAlignment="1">
      <alignment horizontal="center" vertical="center"/>
    </xf>
    <xf numFmtId="0" fontId="14" fillId="0" borderId="0" xfId="0" applyFont="1" applyAlignment="1">
      <alignment horizontal="left" vertical="center"/>
    </xf>
    <xf numFmtId="0" fontId="17" fillId="0" borderId="0" xfId="0" applyFont="1" applyAlignment="1">
      <alignment horizontal="center" vertical="center"/>
    </xf>
    <xf numFmtId="0" fontId="8" fillId="0" borderId="1" xfId="0" applyFont="1" applyBorder="1" applyAlignment="1">
      <alignment horizontal="center" vertical="center"/>
    </xf>
    <xf numFmtId="0" fontId="1" fillId="0" borderId="1" xfId="0" applyFont="1" applyBorder="1" applyAlignment="1">
      <alignment horizontal="center" vertical="center"/>
    </xf>
    <xf numFmtId="0" fontId="6" fillId="0" borderId="1" xfId="1" applyFont="1" applyBorder="1" applyAlignment="1">
      <alignment horizontal="center" vertical="center"/>
    </xf>
    <xf numFmtId="0" fontId="7" fillId="0" borderId="1" xfId="1" applyFont="1" applyBorder="1" applyAlignment="1">
      <alignment horizontal="center" vertical="center"/>
    </xf>
    <xf numFmtId="0" fontId="21" fillId="0" borderId="0" xfId="0" applyFont="1" applyAlignment="1">
      <alignment horizontal="center" vertical="center"/>
    </xf>
    <xf numFmtId="0" fontId="12" fillId="0" borderId="0" xfId="0" applyFont="1" applyAlignment="1">
      <alignment horizontal="left" vertical="center"/>
    </xf>
    <xf numFmtId="0" fontId="12" fillId="2" borderId="0" xfId="0" applyFont="1" applyFill="1" applyAlignment="1">
      <alignment horizontal="center" vertical="center"/>
    </xf>
    <xf numFmtId="0" fontId="23" fillId="2" borderId="0" xfId="0" applyFont="1" applyFill="1" applyAlignment="1">
      <alignment horizontal="center" vertical="center"/>
    </xf>
    <xf numFmtId="0" fontId="24" fillId="2" borderId="0" xfId="1" applyFont="1" applyFill="1" applyAlignment="1">
      <alignment horizontal="center" vertical="center"/>
    </xf>
    <xf numFmtId="0" fontId="25" fillId="2" borderId="0" xfId="1" applyFont="1" applyFill="1" applyAlignment="1">
      <alignment horizontal="center" vertical="center"/>
    </xf>
    <xf numFmtId="0" fontId="12" fillId="0" borderId="1" xfId="0" applyFont="1" applyBorder="1" applyAlignment="1">
      <alignment horizontal="center" vertical="center"/>
    </xf>
    <xf numFmtId="0" fontId="4" fillId="0" borderId="1" xfId="0" applyNumberFormat="1" applyFont="1" applyFill="1" applyBorder="1" applyAlignment="1" applyProtection="1">
      <alignment horizontal="center" vertical="center"/>
    </xf>
    <xf numFmtId="0" fontId="16" fillId="0" borderId="1" xfId="0" applyNumberFormat="1" applyFont="1" applyFill="1" applyBorder="1" applyAlignment="1" applyProtection="1">
      <alignment horizontal="center" vertical="center"/>
    </xf>
    <xf numFmtId="0" fontId="21" fillId="0" borderId="1" xfId="0" applyFont="1" applyBorder="1" applyAlignment="1">
      <alignment horizontal="center" vertical="center"/>
    </xf>
    <xf numFmtId="0" fontId="22"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3" borderId="1" xfId="1" applyFont="1" applyFill="1" applyBorder="1" applyAlignment="1">
      <alignment horizontal="center" vertical="center"/>
    </xf>
    <xf numFmtId="0" fontId="1"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1" fillId="0" borderId="0" xfId="0" applyFont="1" applyBorder="1" applyAlignment="1">
      <alignment horizontal="center" vertical="center"/>
    </xf>
    <xf numFmtId="0" fontId="7" fillId="0" borderId="1" xfId="1" applyFont="1" applyFill="1" applyBorder="1" applyAlignment="1">
      <alignment horizontal="center" vertical="center"/>
    </xf>
    <xf numFmtId="0" fontId="1"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1" applyFont="1" applyFill="1" applyBorder="1" applyAlignment="1">
      <alignment horizontal="center" vertical="center"/>
    </xf>
    <xf numFmtId="0" fontId="21" fillId="0" borderId="0" xfId="0" applyFont="1" applyBorder="1" applyAlignment="1">
      <alignment horizontal="center" vertical="center"/>
    </xf>
    <xf numFmtId="0" fontId="13" fillId="0" borderId="0" xfId="0" applyFont="1" applyAlignment="1">
      <alignment horizontal="left" vertical="center"/>
    </xf>
    <xf numFmtId="0" fontId="28" fillId="2" borderId="0" xfId="0" applyFont="1" applyFill="1" applyAlignment="1">
      <alignment horizontal="center" vertical="center"/>
    </xf>
    <xf numFmtId="0" fontId="21" fillId="3" borderId="1" xfId="0" applyFont="1" applyFill="1" applyBorder="1" applyAlignment="1">
      <alignment horizontal="center" vertical="center"/>
    </xf>
    <xf numFmtId="0" fontId="29" fillId="3" borderId="1" xfId="0" applyFont="1" applyFill="1" applyBorder="1" applyAlignment="1">
      <alignment horizontal="left" vertical="center"/>
    </xf>
    <xf numFmtId="0" fontId="20" fillId="3" borderId="1" xfId="0" applyFont="1" applyFill="1" applyBorder="1" applyAlignment="1">
      <alignment horizontal="left" vertical="center"/>
    </xf>
    <xf numFmtId="0" fontId="30" fillId="0" borderId="0" xfId="0" applyFont="1" applyAlignment="1">
      <alignment horizontal="center" vertical="center"/>
    </xf>
    <xf numFmtId="0" fontId="22" fillId="0" borderId="0" xfId="0" applyFont="1" applyAlignment="1">
      <alignment horizontal="center" vertical="center"/>
    </xf>
    <xf numFmtId="0" fontId="1" fillId="4" borderId="0" xfId="0" applyFont="1" applyFill="1" applyAlignment="1">
      <alignment horizontal="center" vertical="center"/>
    </xf>
    <xf numFmtId="0" fontId="21" fillId="0" borderId="1" xfId="0" applyFont="1" applyFill="1" applyBorder="1" applyAlignment="1">
      <alignment horizontal="center" vertical="center"/>
    </xf>
    <xf numFmtId="0" fontId="24" fillId="2" borderId="1" xfId="0" applyFont="1" applyFill="1" applyBorder="1" applyAlignment="1">
      <alignment horizontal="center" vertical="center"/>
    </xf>
    <xf numFmtId="0" fontId="22" fillId="0" borderId="1" xfId="0" applyFont="1" applyFill="1" applyBorder="1" applyAlignment="1">
      <alignment horizontal="center" vertical="center"/>
    </xf>
    <xf numFmtId="0" fontId="8" fillId="0" borderId="0" xfId="0" applyFont="1" applyFill="1" applyBorder="1" applyAlignment="1">
      <alignment horizontal="center" vertical="center"/>
    </xf>
    <xf numFmtId="0" fontId="24" fillId="2" borderId="1" xfId="1" applyFont="1" applyFill="1" applyBorder="1" applyAlignment="1">
      <alignment horizontal="center" vertical="center"/>
    </xf>
    <xf numFmtId="0" fontId="31" fillId="0" borderId="1" xfId="1" applyFont="1" applyBorder="1" applyAlignment="1">
      <alignment horizontal="center" vertical="center"/>
    </xf>
    <xf numFmtId="0" fontId="11" fillId="0" borderId="1" xfId="0" applyFont="1" applyBorder="1" applyAlignment="1">
      <alignment horizontal="center" vertical="center"/>
    </xf>
    <xf numFmtId="0" fontId="22" fillId="0" borderId="2" xfId="0" applyFont="1" applyBorder="1" applyAlignment="1">
      <alignment horizontal="center" vertical="center"/>
    </xf>
    <xf numFmtId="0" fontId="21" fillId="0" borderId="2" xfId="0" applyFont="1" applyBorder="1" applyAlignment="1">
      <alignment horizontal="center" vertical="center"/>
    </xf>
    <xf numFmtId="0" fontId="31" fillId="0" borderId="0" xfId="1" applyFont="1" applyBorder="1" applyAlignment="1">
      <alignment horizontal="center" vertical="center"/>
    </xf>
    <xf numFmtId="0" fontId="22" fillId="0" borderId="0" xfId="0" applyFont="1" applyBorder="1" applyAlignment="1">
      <alignment horizontal="center" vertical="center"/>
    </xf>
    <xf numFmtId="0" fontId="11" fillId="0" borderId="0" xfId="0" applyFont="1" applyBorder="1" applyAlignment="1">
      <alignment horizontal="center" vertical="center"/>
    </xf>
    <xf numFmtId="0" fontId="8" fillId="0" borderId="0" xfId="0" applyFont="1" applyBorder="1" applyAlignment="1">
      <alignment horizontal="center" vertical="center"/>
    </xf>
    <xf numFmtId="0" fontId="6" fillId="0" borderId="0" xfId="1" applyFont="1" applyBorder="1" applyAlignment="1">
      <alignment horizontal="center" vertical="center"/>
    </xf>
    <xf numFmtId="0" fontId="11" fillId="0" borderId="2" xfId="0" applyFont="1" applyBorder="1" applyAlignment="1">
      <alignment horizontal="center" vertical="center"/>
    </xf>
    <xf numFmtId="0" fontId="1" fillId="0" borderId="0" xfId="0" applyFont="1" applyFill="1" applyAlignment="1">
      <alignment horizontal="center" vertical="center"/>
    </xf>
    <xf numFmtId="0" fontId="21" fillId="0" borderId="0" xfId="0" applyFont="1" applyFill="1" applyBorder="1" applyAlignment="1">
      <alignment horizontal="center" vertical="center"/>
    </xf>
    <xf numFmtId="0" fontId="21" fillId="0" borderId="0" xfId="0" applyFont="1" applyFill="1" applyAlignment="1">
      <alignment horizontal="center" vertical="center"/>
    </xf>
    <xf numFmtId="0" fontId="27" fillId="0" borderId="0" xfId="0" applyFont="1" applyFill="1" applyAlignment="1">
      <alignment horizontal="center" vertical="center"/>
    </xf>
    <xf numFmtId="0" fontId="32" fillId="0" borderId="1" xfId="0" applyFont="1" applyBorder="1" applyAlignment="1">
      <alignment horizontal="center" vertical="center"/>
    </xf>
    <xf numFmtId="0" fontId="32" fillId="0" borderId="4" xfId="0" applyFont="1" applyBorder="1" applyAlignment="1">
      <alignment horizontal="center" vertical="center"/>
    </xf>
    <xf numFmtId="0" fontId="32" fillId="0" borderId="3" xfId="0" applyFont="1" applyBorder="1" applyAlignment="1">
      <alignment horizontal="center" vertical="center"/>
    </xf>
    <xf numFmtId="0" fontId="33" fillId="0" borderId="0" xfId="0" applyFont="1" applyAlignment="1">
      <alignment horizontal="left" vertical="center"/>
    </xf>
    <xf numFmtId="0" fontId="15" fillId="0" borderId="0" xfId="0" applyFont="1" applyAlignment="1">
      <alignment horizontal="left" vertical="center"/>
    </xf>
    <xf numFmtId="0" fontId="7" fillId="0" borderId="1" xfId="0" applyFont="1" applyFill="1" applyBorder="1" applyAlignment="1">
      <alignment horizontal="center" vertical="center"/>
    </xf>
    <xf numFmtId="0" fontId="12" fillId="0" borderId="5" xfId="0" applyFont="1" applyBorder="1" applyAlignment="1">
      <alignment horizontal="center" vertical="center"/>
    </xf>
    <xf numFmtId="0" fontId="8" fillId="0" borderId="2" xfId="0" applyFont="1" applyFill="1" applyBorder="1" applyAlignment="1">
      <alignment horizontal="center" vertical="center"/>
    </xf>
    <xf numFmtId="0" fontId="1" fillId="0" borderId="2" xfId="0" applyFont="1" applyFill="1" applyBorder="1" applyAlignment="1">
      <alignment horizontal="center" vertical="center"/>
    </xf>
    <xf numFmtId="0" fontId="34" fillId="0" borderId="0" xfId="0" applyFont="1" applyAlignment="1">
      <alignment horizontal="center" vertical="center"/>
    </xf>
    <xf numFmtId="0" fontId="1" fillId="3" borderId="0" xfId="0" applyFont="1" applyFill="1" applyAlignment="1">
      <alignment horizontal="left" vertical="center"/>
    </xf>
    <xf numFmtId="0" fontId="20" fillId="0" borderId="1" xfId="0" applyFont="1" applyFill="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19" fillId="0" borderId="1" xfId="0" applyFont="1" applyFill="1" applyBorder="1" applyAlignment="1">
      <alignment horizontal="center" vertical="center"/>
    </xf>
    <xf numFmtId="0" fontId="1" fillId="0" borderId="0" xfId="0" applyFont="1" applyFill="1" applyAlignment="1">
      <alignment horizontal="left" vertical="center"/>
    </xf>
    <xf numFmtId="0" fontId="1" fillId="3" borderId="0" xfId="0" applyFont="1" applyFill="1" applyAlignment="1">
      <alignment horizontal="center" vertical="center"/>
    </xf>
    <xf numFmtId="0" fontId="24" fillId="2" borderId="0" xfId="0" applyFont="1" applyFill="1" applyAlignment="1">
      <alignment horizontal="center" vertical="center"/>
    </xf>
    <xf numFmtId="0" fontId="12" fillId="0" borderId="1" xfId="0" applyFont="1" applyFill="1" applyBorder="1" applyAlignment="1">
      <alignment horizontal="center" vertical="center"/>
    </xf>
    <xf numFmtId="0" fontId="35" fillId="0" borderId="0" xfId="0" applyFont="1" applyAlignment="1">
      <alignment horizontal="center" vertical="center"/>
    </xf>
    <xf numFmtId="0" fontId="36" fillId="0" borderId="0" xfId="0" applyFont="1" applyFill="1" applyAlignment="1">
      <alignment horizontal="center" vertical="center"/>
    </xf>
    <xf numFmtId="0" fontId="14" fillId="0" borderId="0" xfId="0" applyFont="1" applyFill="1" applyAlignment="1">
      <alignment horizontal="left" vertical="center"/>
    </xf>
    <xf numFmtId="0" fontId="37" fillId="0" borderId="0" xfId="0" applyFont="1" applyFill="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7" fillId="0" borderId="0" xfId="1" applyFont="1" applyFill="1" applyBorder="1" applyAlignment="1">
      <alignment horizontal="center" vertical="center"/>
    </xf>
    <xf numFmtId="0" fontId="38" fillId="5" borderId="0" xfId="0" applyFont="1" applyFill="1" applyAlignment="1">
      <alignment horizontal="center" vertical="center"/>
    </xf>
    <xf numFmtId="0" fontId="39" fillId="2" borderId="0" xfId="1" applyFont="1" applyFill="1" applyBorder="1" applyAlignment="1">
      <alignment horizontal="center" vertical="center"/>
    </xf>
    <xf numFmtId="0" fontId="41" fillId="0" borderId="0" xfId="0" applyFont="1" applyAlignment="1">
      <alignment horizontal="center" vertical="center"/>
    </xf>
    <xf numFmtId="0" fontId="21" fillId="0" borderId="5" xfId="0" applyFont="1" applyFill="1" applyBorder="1" applyAlignment="1">
      <alignment horizontal="center" vertical="center"/>
    </xf>
    <xf numFmtId="0" fontId="40" fillId="0" borderId="1" xfId="0" applyFont="1" applyFill="1" applyBorder="1" applyAlignment="1">
      <alignment horizontal="center" vertical="center"/>
    </xf>
    <xf numFmtId="0" fontId="20" fillId="0" borderId="0" xfId="0" applyFont="1" applyFill="1" applyBorder="1" applyAlignment="1">
      <alignment horizontal="center" vertical="center"/>
    </xf>
    <xf numFmtId="0" fontId="40" fillId="0" borderId="0" xfId="0" applyFont="1" applyFill="1" applyBorder="1" applyAlignment="1">
      <alignment horizontal="center" vertical="center"/>
    </xf>
    <xf numFmtId="0" fontId="39" fillId="0" borderId="0" xfId="1" applyFont="1" applyFill="1" applyBorder="1" applyAlignment="1">
      <alignment horizontal="center" vertical="center"/>
    </xf>
    <xf numFmtId="0" fontId="4" fillId="0" borderId="6" xfId="0" applyNumberFormat="1" applyFont="1" applyFill="1" applyBorder="1" applyAlignment="1" applyProtection="1">
      <alignment horizontal="center" vertical="center"/>
    </xf>
    <xf numFmtId="0" fontId="8" fillId="0" borderId="6" xfId="0" applyFont="1" applyFill="1" applyBorder="1" applyAlignment="1">
      <alignment horizontal="center" vertical="center"/>
    </xf>
    <xf numFmtId="0" fontId="6" fillId="0" borderId="6" xfId="1" applyFont="1" applyFill="1" applyBorder="1" applyAlignment="1">
      <alignment horizontal="center" vertical="center"/>
    </xf>
    <xf numFmtId="0" fontId="6" fillId="0" borderId="6" xfId="0"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Q25"/>
  <sheetViews>
    <sheetView tabSelected="1" workbookViewId="0">
      <selection activeCell="H21" sqref="H21"/>
    </sheetView>
  </sheetViews>
  <sheetFormatPr baseColWidth="10" defaultRowHeight="12.75" x14ac:dyDescent="0.25"/>
  <cols>
    <col min="1" max="1" width="4.28515625" style="1" customWidth="1"/>
    <col min="2" max="2" width="5.7109375" style="1" customWidth="1"/>
    <col min="3" max="3" width="20" style="1" customWidth="1"/>
    <col min="4" max="4" width="20.140625" style="1" customWidth="1"/>
    <col min="5" max="5" width="5.7109375" style="1" customWidth="1"/>
    <col min="6" max="6" width="7.85546875" style="1" customWidth="1"/>
    <col min="7" max="7" width="8.7109375" style="1" customWidth="1"/>
    <col min="8" max="8" width="5.7109375" style="1" customWidth="1"/>
    <col min="9" max="9" width="10.140625" style="1" customWidth="1"/>
    <col min="10" max="10" width="5.7109375" style="1" customWidth="1"/>
    <col min="11" max="11" width="21.42578125" style="1" customWidth="1"/>
    <col min="12" max="13" width="4.28515625" style="1" customWidth="1"/>
    <col min="14" max="14" width="2.140625" style="1" customWidth="1"/>
    <col min="15" max="16384" width="11.42578125" style="1"/>
  </cols>
  <sheetData>
    <row r="2" spans="2:17" ht="15.75" x14ac:dyDescent="0.25">
      <c r="C2" s="2" t="s">
        <v>248</v>
      </c>
      <c r="L2" s="2" t="s">
        <v>248</v>
      </c>
    </row>
    <row r="3" spans="2:17" ht="11.25" customHeight="1" x14ac:dyDescent="0.25"/>
    <row r="4" spans="2:17" x14ac:dyDescent="0.25">
      <c r="B4" s="11" t="s">
        <v>249</v>
      </c>
      <c r="C4" s="11" t="s">
        <v>250</v>
      </c>
      <c r="D4" s="11" t="s">
        <v>251</v>
      </c>
      <c r="E4" s="11" t="s">
        <v>206</v>
      </c>
      <c r="F4" s="4"/>
      <c r="I4" s="11" t="s">
        <v>345</v>
      </c>
      <c r="K4" s="4"/>
      <c r="L4" s="11" t="s">
        <v>253</v>
      </c>
      <c r="M4" s="4"/>
      <c r="N4" s="4"/>
      <c r="O4" s="4"/>
      <c r="P4" s="4"/>
      <c r="Q4" s="4"/>
    </row>
    <row r="5" spans="2:17" ht="11.25" customHeight="1" x14ac:dyDescent="0.25"/>
    <row r="6" spans="2:17" x14ac:dyDescent="0.25">
      <c r="B6" s="19">
        <v>2022</v>
      </c>
      <c r="C6" s="5" t="s">
        <v>22</v>
      </c>
      <c r="D6" s="1" t="s">
        <v>65</v>
      </c>
      <c r="E6" s="19" t="s">
        <v>252</v>
      </c>
      <c r="F6" s="19"/>
      <c r="I6" s="19">
        <v>76</v>
      </c>
      <c r="K6" s="5" t="s">
        <v>22</v>
      </c>
      <c r="L6" s="50">
        <v>3</v>
      </c>
      <c r="M6" s="19"/>
      <c r="N6" s="19"/>
      <c r="O6" s="20" t="s">
        <v>438</v>
      </c>
    </row>
    <row r="7" spans="2:17" x14ac:dyDescent="0.25">
      <c r="B7" s="19">
        <v>2023</v>
      </c>
      <c r="C7" s="5" t="s">
        <v>22</v>
      </c>
      <c r="D7" s="1" t="s">
        <v>259</v>
      </c>
      <c r="E7" s="19" t="s">
        <v>369</v>
      </c>
      <c r="F7" s="19" t="s">
        <v>370</v>
      </c>
      <c r="I7" s="19">
        <v>80</v>
      </c>
      <c r="K7" s="5" t="s">
        <v>39</v>
      </c>
      <c r="L7" s="50">
        <v>1</v>
      </c>
      <c r="M7" s="19"/>
      <c r="N7" s="19"/>
      <c r="O7" s="20">
        <v>2025</v>
      </c>
    </row>
    <row r="8" spans="2:17" x14ac:dyDescent="0.25">
      <c r="B8" s="19">
        <v>2024</v>
      </c>
      <c r="C8" s="5" t="s">
        <v>22</v>
      </c>
      <c r="D8" s="1" t="s">
        <v>37</v>
      </c>
      <c r="E8" s="19" t="s">
        <v>369</v>
      </c>
      <c r="F8" s="19" t="s">
        <v>437</v>
      </c>
      <c r="I8" s="19" t="s">
        <v>409</v>
      </c>
      <c r="K8" s="1" t="s">
        <v>65</v>
      </c>
      <c r="L8" s="50"/>
      <c r="M8" s="19">
        <v>1</v>
      </c>
      <c r="N8" s="19"/>
      <c r="O8" s="20"/>
    </row>
    <row r="9" spans="2:17" x14ac:dyDescent="0.25">
      <c r="B9" s="19">
        <v>2025</v>
      </c>
      <c r="C9" s="5" t="s">
        <v>39</v>
      </c>
      <c r="D9" s="1" t="s">
        <v>500</v>
      </c>
      <c r="E9" s="19" t="s">
        <v>501</v>
      </c>
      <c r="F9" s="19"/>
      <c r="I9" s="19">
        <v>32</v>
      </c>
      <c r="K9" s="1" t="s">
        <v>259</v>
      </c>
      <c r="L9" s="50"/>
      <c r="M9" s="19">
        <v>1</v>
      </c>
      <c r="N9" s="19"/>
      <c r="O9" s="20"/>
    </row>
    <row r="10" spans="2:17" x14ac:dyDescent="0.25">
      <c r="B10" s="19"/>
      <c r="C10" s="5"/>
      <c r="E10" s="19"/>
      <c r="F10" s="19"/>
      <c r="I10" s="19"/>
      <c r="K10" s="1" t="s">
        <v>37</v>
      </c>
      <c r="L10" s="50"/>
      <c r="M10" s="19">
        <v>1</v>
      </c>
      <c r="N10" s="19"/>
      <c r="O10" s="20"/>
    </row>
    <row r="11" spans="2:17" x14ac:dyDescent="0.25">
      <c r="B11" s="19"/>
      <c r="C11" s="5"/>
      <c r="E11" s="19"/>
      <c r="F11" s="19"/>
      <c r="I11" s="19"/>
      <c r="K11" s="1" t="s">
        <v>500</v>
      </c>
      <c r="L11" s="50"/>
      <c r="M11" s="19">
        <v>1</v>
      </c>
      <c r="N11" s="19"/>
      <c r="O11" s="20"/>
    </row>
    <row r="12" spans="2:17" x14ac:dyDescent="0.25">
      <c r="B12" s="19"/>
      <c r="C12" s="5"/>
      <c r="E12" s="19"/>
      <c r="F12" s="19"/>
      <c r="I12" s="19"/>
      <c r="L12" s="50"/>
      <c r="M12" s="19"/>
      <c r="N12" s="19"/>
      <c r="O12" s="20"/>
    </row>
    <row r="13" spans="2:17" x14ac:dyDescent="0.25">
      <c r="B13" s="19"/>
      <c r="C13" s="5"/>
      <c r="E13" s="19"/>
      <c r="F13" s="19"/>
      <c r="I13" s="19"/>
      <c r="L13" s="19"/>
      <c r="M13" s="19"/>
      <c r="N13" s="19"/>
      <c r="O13" s="20"/>
    </row>
    <row r="14" spans="2:17" x14ac:dyDescent="0.25">
      <c r="B14" s="19"/>
      <c r="C14" s="5"/>
      <c r="E14" s="19"/>
      <c r="F14" s="19"/>
      <c r="I14" s="19"/>
      <c r="L14" s="19"/>
      <c r="M14" s="19"/>
      <c r="N14" s="19"/>
      <c r="O14" s="20"/>
    </row>
    <row r="15" spans="2:17" x14ac:dyDescent="0.25">
      <c r="B15" s="19"/>
      <c r="C15" s="5"/>
      <c r="E15" s="19"/>
      <c r="F15" s="19"/>
      <c r="I15" s="19"/>
      <c r="L15" s="19"/>
      <c r="M15" s="19"/>
      <c r="N15" s="19"/>
      <c r="O15" s="20"/>
    </row>
    <row r="16" spans="2:17" x14ac:dyDescent="0.25">
      <c r="B16" s="19"/>
      <c r="C16" s="5"/>
      <c r="E16" s="19"/>
      <c r="F16" s="19"/>
      <c r="I16" s="19"/>
      <c r="L16" s="19"/>
      <c r="M16" s="19"/>
      <c r="N16" s="19"/>
      <c r="O16" s="20"/>
    </row>
    <row r="17" spans="2:15" x14ac:dyDescent="0.25">
      <c r="B17" s="19"/>
      <c r="C17" s="5"/>
      <c r="E17" s="19"/>
      <c r="F17" s="19"/>
      <c r="I17" s="19"/>
      <c r="L17" s="19"/>
      <c r="M17" s="19"/>
      <c r="N17" s="19"/>
      <c r="O17" s="20"/>
    </row>
    <row r="18" spans="2:15" x14ac:dyDescent="0.25">
      <c r="B18" s="19"/>
      <c r="C18" s="5"/>
      <c r="E18" s="19"/>
      <c r="F18" s="19"/>
      <c r="I18" s="19"/>
      <c r="L18" s="19"/>
      <c r="M18" s="19"/>
      <c r="N18" s="19"/>
      <c r="O18" s="20"/>
    </row>
    <row r="19" spans="2:15" x14ac:dyDescent="0.25">
      <c r="B19" s="19"/>
      <c r="C19" s="5"/>
      <c r="E19" s="19"/>
      <c r="F19" s="19"/>
      <c r="I19" s="19"/>
      <c r="L19" s="19"/>
      <c r="M19" s="19"/>
      <c r="N19" s="19"/>
    </row>
    <row r="20" spans="2:15" x14ac:dyDescent="0.25">
      <c r="B20" s="19"/>
      <c r="C20" s="5"/>
      <c r="E20" s="19"/>
      <c r="F20" s="19"/>
      <c r="I20" s="19"/>
      <c r="L20" s="19"/>
      <c r="M20" s="19"/>
      <c r="N20" s="19"/>
    </row>
    <row r="21" spans="2:15" x14ac:dyDescent="0.25">
      <c r="B21" s="19"/>
      <c r="E21" s="19"/>
      <c r="F21" s="19"/>
      <c r="I21" s="19"/>
      <c r="L21" s="19"/>
      <c r="M21" s="19"/>
      <c r="N21" s="19"/>
    </row>
    <row r="22" spans="2:15" x14ac:dyDescent="0.25">
      <c r="B22" s="19"/>
      <c r="E22" s="19"/>
      <c r="F22" s="19"/>
      <c r="I22" s="19"/>
      <c r="L22" s="19"/>
      <c r="M22" s="19"/>
      <c r="N22" s="19"/>
    </row>
    <row r="23" spans="2:15" x14ac:dyDescent="0.25">
      <c r="B23" s="19"/>
      <c r="E23" s="19"/>
      <c r="F23" s="19"/>
      <c r="I23" s="19"/>
      <c r="L23" s="19"/>
      <c r="M23" s="19"/>
      <c r="N23" s="19"/>
    </row>
    <row r="24" spans="2:15" x14ac:dyDescent="0.25">
      <c r="B24" s="19"/>
      <c r="E24" s="19"/>
      <c r="F24" s="19"/>
    </row>
    <row r="25" spans="2:15" x14ac:dyDescent="0.25">
      <c r="E25" s="19"/>
      <c r="F25" s="19"/>
    </row>
  </sheetData>
  <sortState ref="K6:O11">
    <sortCondition descending="1" ref="L6:L11"/>
    <sortCondition descending="1" ref="M6:M11"/>
  </sortState>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123"/>
  <sheetViews>
    <sheetView workbookViewId="0">
      <selection activeCell="W7" sqref="W7:AK113"/>
    </sheetView>
  </sheetViews>
  <sheetFormatPr baseColWidth="10" defaultRowHeight="12.75" x14ac:dyDescent="0.25"/>
  <cols>
    <col min="1" max="1" width="4.28515625" style="1" customWidth="1"/>
    <col min="2" max="2" width="4.28515625" style="8" customWidth="1"/>
    <col min="3" max="3" width="25.7109375" style="1" customWidth="1"/>
    <col min="4" max="4" width="20" style="1" customWidth="1"/>
    <col min="5" max="5" width="11.42578125" style="1" customWidth="1"/>
    <col min="6" max="19" width="5.7109375" style="1" customWidth="1"/>
    <col min="20" max="21" width="5.7109375" style="37" customWidth="1"/>
    <col min="22" max="22" width="4.28515625" style="1" customWidth="1"/>
    <col min="23" max="23" width="25.7109375" style="1" customWidth="1"/>
    <col min="24" max="24" width="20" style="1" customWidth="1"/>
    <col min="25" max="25" width="11.42578125" style="1" customWidth="1"/>
    <col min="26" max="37" width="5.7109375" style="1" customWidth="1"/>
    <col min="38" max="16384" width="11.42578125" style="1"/>
  </cols>
  <sheetData>
    <row r="1" spans="2:37" ht="11.25" customHeight="1" x14ac:dyDescent="0.25">
      <c r="B1" s="81" t="s">
        <v>434</v>
      </c>
      <c r="C1" s="81"/>
      <c r="D1" s="81"/>
      <c r="E1" s="81"/>
      <c r="F1" s="81"/>
      <c r="G1" s="81"/>
      <c r="H1" s="81"/>
      <c r="I1" s="81"/>
      <c r="V1" s="81" t="s">
        <v>435</v>
      </c>
      <c r="W1" s="81"/>
      <c r="X1" s="81"/>
      <c r="Y1" s="81"/>
      <c r="Z1" s="81"/>
      <c r="AA1" s="81"/>
    </row>
    <row r="2" spans="2:37" s="67" customFormat="1" ht="11.25" customHeight="1" x14ac:dyDescent="0.25">
      <c r="T2" s="95"/>
      <c r="U2" s="95"/>
      <c r="V2" s="86"/>
      <c r="W2" s="86"/>
      <c r="X2" s="86"/>
      <c r="Y2" s="86"/>
      <c r="Z2" s="86"/>
      <c r="AA2" s="86"/>
    </row>
    <row r="3" spans="2:37" ht="15.75" x14ac:dyDescent="0.25">
      <c r="B3" s="1"/>
      <c r="D3" s="2" t="s">
        <v>166</v>
      </c>
      <c r="L3" s="1" t="s">
        <v>271</v>
      </c>
      <c r="M3" s="1">
        <v>2025</v>
      </c>
      <c r="V3" s="8"/>
      <c r="X3" s="2" t="s">
        <v>166</v>
      </c>
      <c r="AA3" s="1" t="s">
        <v>271</v>
      </c>
      <c r="AB3" s="1">
        <v>2024</v>
      </c>
    </row>
    <row r="4" spans="2:37" ht="11.25" customHeight="1" x14ac:dyDescent="0.25">
      <c r="B4" s="1"/>
      <c r="V4" s="8"/>
      <c r="Z4" s="8"/>
      <c r="AA4" s="8"/>
      <c r="AB4" s="8"/>
      <c r="AC4" s="8" t="s">
        <v>387</v>
      </c>
      <c r="AD4" s="8"/>
      <c r="AE4" s="8"/>
      <c r="AF4" s="8"/>
      <c r="AG4" s="8" t="s">
        <v>387</v>
      </c>
      <c r="AH4" s="8"/>
      <c r="AI4" s="8"/>
      <c r="AJ4" s="8"/>
      <c r="AK4" s="8"/>
    </row>
    <row r="5" spans="2:37" x14ac:dyDescent="0.25">
      <c r="B5" s="1"/>
      <c r="C5" s="23" t="s">
        <v>153</v>
      </c>
      <c r="D5" s="23" t="s">
        <v>2</v>
      </c>
      <c r="E5" s="23" t="s">
        <v>3</v>
      </c>
      <c r="F5" s="56" t="s">
        <v>165</v>
      </c>
      <c r="G5" s="56" t="s">
        <v>154</v>
      </c>
      <c r="H5" s="56" t="s">
        <v>155</v>
      </c>
      <c r="I5" s="56" t="s">
        <v>156</v>
      </c>
      <c r="J5" s="88" t="s">
        <v>164</v>
      </c>
      <c r="K5" s="23" t="s">
        <v>157</v>
      </c>
      <c r="L5" s="23" t="s">
        <v>158</v>
      </c>
      <c r="M5" s="23" t="s">
        <v>159</v>
      </c>
      <c r="N5" s="23" t="s">
        <v>160</v>
      </c>
      <c r="O5" s="23" t="s">
        <v>161</v>
      </c>
      <c r="P5" s="23" t="s">
        <v>162</v>
      </c>
      <c r="Q5" s="23" t="s">
        <v>163</v>
      </c>
      <c r="R5" s="98" t="s">
        <v>512</v>
      </c>
      <c r="S5" s="98" t="s">
        <v>513</v>
      </c>
      <c r="V5" s="21"/>
      <c r="W5" s="56" t="s">
        <v>153</v>
      </c>
      <c r="X5" s="56" t="s">
        <v>2</v>
      </c>
      <c r="Y5" s="56" t="s">
        <v>3</v>
      </c>
      <c r="Z5" s="56" t="s">
        <v>165</v>
      </c>
      <c r="AA5" s="56" t="s">
        <v>154</v>
      </c>
      <c r="AB5" s="56" t="s">
        <v>155</v>
      </c>
      <c r="AC5" s="56" t="s">
        <v>156</v>
      </c>
      <c r="AD5" s="53" t="s">
        <v>164</v>
      </c>
      <c r="AE5" s="56" t="s">
        <v>157</v>
      </c>
      <c r="AF5" s="56" t="s">
        <v>158</v>
      </c>
      <c r="AG5" s="56" t="s">
        <v>159</v>
      </c>
      <c r="AH5" s="56" t="s">
        <v>160</v>
      </c>
      <c r="AI5" s="56" t="s">
        <v>161</v>
      </c>
      <c r="AJ5" s="56" t="s">
        <v>162</v>
      </c>
      <c r="AK5" s="56" t="s">
        <v>163</v>
      </c>
    </row>
    <row r="6" spans="2:37" ht="11.25" customHeight="1" x14ac:dyDescent="0.25">
      <c r="B6" s="1"/>
      <c r="J6" s="19"/>
      <c r="K6" s="19"/>
      <c r="L6" s="19"/>
      <c r="M6" s="19"/>
      <c r="N6" s="19"/>
      <c r="O6" s="19"/>
      <c r="P6" s="19"/>
      <c r="Q6" s="19"/>
      <c r="V6" s="8"/>
    </row>
    <row r="7" spans="2:37" x14ac:dyDescent="0.25">
      <c r="B7" s="89">
        <v>1</v>
      </c>
      <c r="C7" s="26" t="s">
        <v>22</v>
      </c>
      <c r="D7" s="27" t="s">
        <v>150</v>
      </c>
      <c r="E7" s="27" t="s">
        <v>150</v>
      </c>
      <c r="F7" s="52">
        <v>4</v>
      </c>
      <c r="G7" s="54">
        <v>3</v>
      </c>
      <c r="H7" s="85">
        <v>2022</v>
      </c>
      <c r="I7" s="85">
        <v>2025</v>
      </c>
      <c r="J7" s="82">
        <f t="shared" ref="J7:J14" si="0">L7*3+M7</f>
        <v>51</v>
      </c>
      <c r="K7" s="52">
        <f t="shared" ref="K7:K38" si="1">L7+M7+N7</f>
        <v>20</v>
      </c>
      <c r="L7" s="52">
        <v>16</v>
      </c>
      <c r="M7" s="52">
        <v>3</v>
      </c>
      <c r="N7" s="52">
        <v>1</v>
      </c>
      <c r="O7" s="52">
        <v>40</v>
      </c>
      <c r="P7" s="52">
        <v>9</v>
      </c>
      <c r="Q7" s="100">
        <f t="shared" ref="Q7:Q38" si="2">O7-P7</f>
        <v>31</v>
      </c>
      <c r="R7" s="101">
        <v>2</v>
      </c>
      <c r="S7" s="82"/>
      <c r="T7" s="102"/>
      <c r="U7" s="102"/>
      <c r="V7" s="25">
        <v>1</v>
      </c>
      <c r="W7" s="108" t="s">
        <v>422</v>
      </c>
      <c r="X7" s="76" t="s">
        <v>49</v>
      </c>
      <c r="Y7" s="38" t="s">
        <v>187</v>
      </c>
      <c r="Z7" s="52">
        <v>1</v>
      </c>
      <c r="AA7" s="52"/>
      <c r="AB7" s="85">
        <v>2024</v>
      </c>
      <c r="AC7" s="85">
        <v>2024</v>
      </c>
      <c r="AD7" s="82">
        <f>AF7*3+AG7</f>
        <v>6</v>
      </c>
      <c r="AE7" s="52">
        <f>AF7+AG7+AH7</f>
        <v>3</v>
      </c>
      <c r="AF7" s="52">
        <v>2</v>
      </c>
      <c r="AG7" s="52">
        <v>0</v>
      </c>
      <c r="AH7" s="52">
        <v>1</v>
      </c>
      <c r="AI7" s="52">
        <v>6</v>
      </c>
      <c r="AJ7" s="52">
        <v>6</v>
      </c>
      <c r="AK7" s="52">
        <f>AI7-AJ7</f>
        <v>0</v>
      </c>
    </row>
    <row r="8" spans="2:37" x14ac:dyDescent="0.25">
      <c r="B8" s="89">
        <f>B7+1</f>
        <v>2</v>
      </c>
      <c r="C8" s="26" t="s">
        <v>39</v>
      </c>
      <c r="D8" s="76" t="s">
        <v>150</v>
      </c>
      <c r="E8" s="76" t="s">
        <v>150</v>
      </c>
      <c r="F8" s="52">
        <v>4</v>
      </c>
      <c r="G8" s="54">
        <v>1</v>
      </c>
      <c r="H8" s="85">
        <v>2022</v>
      </c>
      <c r="I8" s="85">
        <v>2025</v>
      </c>
      <c r="J8" s="82">
        <f t="shared" si="0"/>
        <v>34</v>
      </c>
      <c r="K8" s="52">
        <f t="shared" si="1"/>
        <v>15</v>
      </c>
      <c r="L8" s="52">
        <v>11</v>
      </c>
      <c r="M8" s="52">
        <v>1</v>
      </c>
      <c r="N8" s="52">
        <v>3</v>
      </c>
      <c r="O8" s="52">
        <v>24</v>
      </c>
      <c r="P8" s="52">
        <v>10</v>
      </c>
      <c r="Q8" s="100">
        <f t="shared" si="2"/>
        <v>14</v>
      </c>
      <c r="R8" s="101">
        <v>1</v>
      </c>
      <c r="S8" s="82">
        <v>1</v>
      </c>
      <c r="T8" s="102"/>
      <c r="U8" s="102"/>
      <c r="V8" s="25">
        <f>V7+1</f>
        <v>2</v>
      </c>
      <c r="W8" s="105" t="s">
        <v>4</v>
      </c>
      <c r="X8" s="27" t="s">
        <v>150</v>
      </c>
      <c r="Y8" s="27" t="s">
        <v>150</v>
      </c>
      <c r="Z8" s="52">
        <v>3</v>
      </c>
      <c r="AA8" s="54"/>
      <c r="AB8" s="85">
        <v>2022</v>
      </c>
      <c r="AC8" s="85">
        <v>2024</v>
      </c>
      <c r="AD8" s="82">
        <f>AF8*3+AG8</f>
        <v>10</v>
      </c>
      <c r="AE8" s="52">
        <f>AF8+AG8+AH8</f>
        <v>7</v>
      </c>
      <c r="AF8" s="52">
        <v>3</v>
      </c>
      <c r="AG8" s="52">
        <v>1</v>
      </c>
      <c r="AH8" s="52">
        <v>3</v>
      </c>
      <c r="AI8" s="52">
        <v>11</v>
      </c>
      <c r="AJ8" s="52">
        <v>7</v>
      </c>
      <c r="AK8" s="52">
        <f>AI8-AJ8</f>
        <v>4</v>
      </c>
    </row>
    <row r="9" spans="2:37" x14ac:dyDescent="0.25">
      <c r="B9" s="89">
        <f t="shared" ref="B9:B72" si="3">B8+1</f>
        <v>3</v>
      </c>
      <c r="C9" s="26" t="s">
        <v>259</v>
      </c>
      <c r="D9" s="39" t="s">
        <v>150</v>
      </c>
      <c r="E9" s="39" t="s">
        <v>150</v>
      </c>
      <c r="F9" s="52">
        <v>3</v>
      </c>
      <c r="G9" s="54"/>
      <c r="H9" s="85">
        <v>2022</v>
      </c>
      <c r="I9" s="85">
        <v>2024</v>
      </c>
      <c r="J9" s="82">
        <f t="shared" si="0"/>
        <v>24</v>
      </c>
      <c r="K9" s="52">
        <f t="shared" si="1"/>
        <v>12</v>
      </c>
      <c r="L9" s="52">
        <v>7</v>
      </c>
      <c r="M9" s="52">
        <v>3</v>
      </c>
      <c r="N9" s="52">
        <v>2</v>
      </c>
      <c r="O9" s="52">
        <v>32</v>
      </c>
      <c r="P9" s="52">
        <v>14</v>
      </c>
      <c r="Q9" s="100">
        <f t="shared" si="2"/>
        <v>18</v>
      </c>
      <c r="R9" s="101">
        <v>2</v>
      </c>
      <c r="S9" s="82">
        <v>1</v>
      </c>
      <c r="T9" s="102"/>
      <c r="U9" s="102"/>
      <c r="V9" s="25">
        <f t="shared" ref="V9:V72" si="4">V8+1</f>
        <v>3</v>
      </c>
      <c r="W9" s="106" t="s">
        <v>192</v>
      </c>
      <c r="X9" s="27" t="s">
        <v>150</v>
      </c>
      <c r="Y9" s="27" t="s">
        <v>150</v>
      </c>
      <c r="Z9" s="52">
        <v>2</v>
      </c>
      <c r="AA9" s="54"/>
      <c r="AB9" s="85">
        <v>2022</v>
      </c>
      <c r="AC9" s="85">
        <v>2023</v>
      </c>
      <c r="AD9" s="82">
        <f>AF9*3+AG9</f>
        <v>3</v>
      </c>
      <c r="AE9" s="52">
        <f>AF9+AG9+AH9</f>
        <v>3</v>
      </c>
      <c r="AF9" s="52">
        <v>1</v>
      </c>
      <c r="AG9" s="52">
        <v>0</v>
      </c>
      <c r="AH9" s="52">
        <v>2</v>
      </c>
      <c r="AI9" s="52">
        <v>3</v>
      </c>
      <c r="AJ9" s="52">
        <v>8</v>
      </c>
      <c r="AK9" s="52">
        <f>AI9-AJ9</f>
        <v>-5</v>
      </c>
    </row>
    <row r="10" spans="2:37" x14ac:dyDescent="0.25">
      <c r="B10" s="89">
        <f t="shared" si="3"/>
        <v>4</v>
      </c>
      <c r="C10" s="26" t="s">
        <v>42</v>
      </c>
      <c r="D10" s="27" t="s">
        <v>19</v>
      </c>
      <c r="E10" s="39" t="s">
        <v>19</v>
      </c>
      <c r="F10" s="52">
        <v>4</v>
      </c>
      <c r="G10" s="54"/>
      <c r="H10" s="85">
        <v>2022</v>
      </c>
      <c r="I10" s="85">
        <v>2025</v>
      </c>
      <c r="J10" s="82">
        <f t="shared" si="0"/>
        <v>23</v>
      </c>
      <c r="K10" s="52">
        <f t="shared" si="1"/>
        <v>13</v>
      </c>
      <c r="L10" s="52">
        <v>7</v>
      </c>
      <c r="M10" s="52">
        <v>2</v>
      </c>
      <c r="N10" s="52">
        <v>4</v>
      </c>
      <c r="O10" s="52">
        <v>16</v>
      </c>
      <c r="P10" s="52">
        <v>15</v>
      </c>
      <c r="Q10" s="100">
        <f t="shared" si="2"/>
        <v>1</v>
      </c>
      <c r="R10" s="101">
        <v>2</v>
      </c>
      <c r="S10" s="82"/>
      <c r="T10" s="102"/>
      <c r="U10" s="102"/>
      <c r="V10" s="25">
        <f t="shared" si="4"/>
        <v>4</v>
      </c>
      <c r="W10" s="108" t="s">
        <v>425</v>
      </c>
      <c r="X10" s="76" t="s">
        <v>59</v>
      </c>
      <c r="Y10" s="38" t="s">
        <v>59</v>
      </c>
      <c r="Z10" s="52">
        <v>1</v>
      </c>
      <c r="AA10" s="52"/>
      <c r="AB10" s="85">
        <v>2024</v>
      </c>
      <c r="AC10" s="85">
        <v>2024</v>
      </c>
      <c r="AD10" s="82">
        <f>AF10*3+AG10</f>
        <v>1</v>
      </c>
      <c r="AE10" s="52">
        <f>AF10+AG10+AH10</f>
        <v>1</v>
      </c>
      <c r="AF10" s="52">
        <v>0</v>
      </c>
      <c r="AG10" s="52">
        <v>1</v>
      </c>
      <c r="AH10" s="52">
        <v>0</v>
      </c>
      <c r="AI10" s="52">
        <v>1</v>
      </c>
      <c r="AJ10" s="52">
        <v>1</v>
      </c>
      <c r="AK10" s="52">
        <f>AI10-AJ10</f>
        <v>0</v>
      </c>
    </row>
    <row r="11" spans="2:37" x14ac:dyDescent="0.25">
      <c r="B11" s="89">
        <f t="shared" si="3"/>
        <v>5</v>
      </c>
      <c r="C11" s="26" t="s">
        <v>37</v>
      </c>
      <c r="D11" s="39" t="s">
        <v>150</v>
      </c>
      <c r="E11" s="39" t="s">
        <v>150</v>
      </c>
      <c r="F11" s="52">
        <v>4</v>
      </c>
      <c r="G11" s="54"/>
      <c r="H11" s="85">
        <v>2022</v>
      </c>
      <c r="I11" s="85">
        <v>2025</v>
      </c>
      <c r="J11" s="82">
        <f t="shared" si="0"/>
        <v>22</v>
      </c>
      <c r="K11" s="52">
        <f t="shared" si="1"/>
        <v>11</v>
      </c>
      <c r="L11" s="52">
        <v>7</v>
      </c>
      <c r="M11" s="52">
        <v>1</v>
      </c>
      <c r="N11" s="52">
        <v>3</v>
      </c>
      <c r="O11" s="52">
        <v>28</v>
      </c>
      <c r="P11" s="52">
        <v>11</v>
      </c>
      <c r="Q11" s="100">
        <f t="shared" si="2"/>
        <v>17</v>
      </c>
      <c r="R11" s="101"/>
      <c r="S11" s="82">
        <v>1</v>
      </c>
      <c r="T11" s="102"/>
      <c r="U11" s="102"/>
      <c r="V11" s="25">
        <f t="shared" si="4"/>
        <v>5</v>
      </c>
      <c r="W11" s="106" t="s">
        <v>79</v>
      </c>
      <c r="X11" s="27" t="s">
        <v>150</v>
      </c>
      <c r="Y11" s="27" t="s">
        <v>150</v>
      </c>
      <c r="Z11" s="52">
        <v>1</v>
      </c>
      <c r="AA11" s="54"/>
      <c r="AB11" s="85">
        <v>2022</v>
      </c>
      <c r="AC11" s="85">
        <v>2022</v>
      </c>
      <c r="AD11" s="82">
        <f>AF11*3+AG11</f>
        <v>4</v>
      </c>
      <c r="AE11" s="52">
        <f>AF11+AG11+AH11</f>
        <v>2</v>
      </c>
      <c r="AF11" s="52">
        <v>1</v>
      </c>
      <c r="AG11" s="52">
        <v>1</v>
      </c>
      <c r="AH11" s="52">
        <v>0</v>
      </c>
      <c r="AI11" s="52">
        <v>3</v>
      </c>
      <c r="AJ11" s="52">
        <v>2</v>
      </c>
      <c r="AK11" s="52">
        <f>AI11-AJ11</f>
        <v>1</v>
      </c>
    </row>
    <row r="12" spans="2:37" x14ac:dyDescent="0.25">
      <c r="B12" s="89">
        <f t="shared" si="3"/>
        <v>6</v>
      </c>
      <c r="C12" s="26" t="s">
        <v>9</v>
      </c>
      <c r="D12" s="27" t="s">
        <v>150</v>
      </c>
      <c r="E12" s="27" t="s">
        <v>150</v>
      </c>
      <c r="F12" s="52">
        <v>4</v>
      </c>
      <c r="G12" s="54"/>
      <c r="H12" s="85">
        <v>2022</v>
      </c>
      <c r="I12" s="85">
        <v>2025</v>
      </c>
      <c r="J12" s="82">
        <f t="shared" si="0"/>
        <v>20</v>
      </c>
      <c r="K12" s="52">
        <f t="shared" si="1"/>
        <v>10</v>
      </c>
      <c r="L12" s="52">
        <v>6</v>
      </c>
      <c r="M12" s="52">
        <v>2</v>
      </c>
      <c r="N12" s="52">
        <v>2</v>
      </c>
      <c r="O12" s="52">
        <v>14</v>
      </c>
      <c r="P12" s="52">
        <v>4</v>
      </c>
      <c r="Q12" s="100">
        <f t="shared" si="2"/>
        <v>10</v>
      </c>
      <c r="R12" s="101"/>
      <c r="S12" s="82">
        <v>2</v>
      </c>
      <c r="T12" s="102"/>
      <c r="U12" s="102"/>
      <c r="V12" s="25">
        <f t="shared" si="4"/>
        <v>6</v>
      </c>
      <c r="W12" s="106" t="s">
        <v>53</v>
      </c>
      <c r="X12" s="39" t="s">
        <v>54</v>
      </c>
      <c r="Y12" s="27" t="s">
        <v>27</v>
      </c>
      <c r="Z12" s="52">
        <v>2</v>
      </c>
      <c r="AA12" s="54"/>
      <c r="AB12" s="85">
        <v>2022</v>
      </c>
      <c r="AC12" s="85">
        <v>2023</v>
      </c>
      <c r="AD12" s="82">
        <f>AF12*3+AG12</f>
        <v>3</v>
      </c>
      <c r="AE12" s="52">
        <f>AF12+AG12+AH12</f>
        <v>4</v>
      </c>
      <c r="AF12" s="52">
        <v>0</v>
      </c>
      <c r="AG12" s="52">
        <v>3</v>
      </c>
      <c r="AH12" s="52">
        <v>1</v>
      </c>
      <c r="AI12" s="52">
        <v>4</v>
      </c>
      <c r="AJ12" s="52">
        <v>5</v>
      </c>
      <c r="AK12" s="52">
        <f>AI12-AJ12</f>
        <v>-1</v>
      </c>
    </row>
    <row r="13" spans="2:37" x14ac:dyDescent="0.25">
      <c r="B13" s="89">
        <f t="shared" si="3"/>
        <v>7</v>
      </c>
      <c r="C13" s="40" t="s">
        <v>65</v>
      </c>
      <c r="D13" s="39" t="s">
        <v>150</v>
      </c>
      <c r="E13" s="39" t="s">
        <v>150</v>
      </c>
      <c r="F13" s="52">
        <v>2</v>
      </c>
      <c r="G13" s="52"/>
      <c r="H13" s="85">
        <v>2022</v>
      </c>
      <c r="I13" s="85">
        <v>2023</v>
      </c>
      <c r="J13" s="82">
        <f t="shared" si="0"/>
        <v>17</v>
      </c>
      <c r="K13" s="52">
        <f t="shared" si="1"/>
        <v>10</v>
      </c>
      <c r="L13" s="52">
        <v>5</v>
      </c>
      <c r="M13" s="52">
        <v>2</v>
      </c>
      <c r="N13" s="52">
        <v>3</v>
      </c>
      <c r="O13" s="52">
        <v>19</v>
      </c>
      <c r="P13" s="52">
        <v>11</v>
      </c>
      <c r="Q13" s="100">
        <f t="shared" si="2"/>
        <v>8</v>
      </c>
      <c r="R13" s="101">
        <v>3</v>
      </c>
      <c r="S13" s="82"/>
      <c r="T13" s="102"/>
      <c r="U13" s="102"/>
      <c r="V13" s="25">
        <f t="shared" si="4"/>
        <v>7</v>
      </c>
      <c r="W13" s="108" t="s">
        <v>420</v>
      </c>
      <c r="X13" s="76" t="s">
        <v>29</v>
      </c>
      <c r="Y13" s="38" t="s">
        <v>29</v>
      </c>
      <c r="Z13" s="52">
        <v>1</v>
      </c>
      <c r="AA13" s="52"/>
      <c r="AB13" s="85">
        <v>2024</v>
      </c>
      <c r="AC13" s="85">
        <v>2024</v>
      </c>
      <c r="AD13" s="82">
        <f>AF13*3+AG13</f>
        <v>0</v>
      </c>
      <c r="AE13" s="52">
        <f>AF13+AG13+AH13</f>
        <v>1</v>
      </c>
      <c r="AF13" s="52">
        <v>0</v>
      </c>
      <c r="AG13" s="52">
        <v>0</v>
      </c>
      <c r="AH13" s="52">
        <v>1</v>
      </c>
      <c r="AI13" s="52">
        <v>1</v>
      </c>
      <c r="AJ13" s="52">
        <v>2</v>
      </c>
      <c r="AK13" s="52">
        <f>AI13-AJ13</f>
        <v>-1</v>
      </c>
    </row>
    <row r="14" spans="2:37" x14ac:dyDescent="0.25">
      <c r="B14" s="89">
        <f t="shared" si="3"/>
        <v>8</v>
      </c>
      <c r="C14" s="26" t="s">
        <v>4</v>
      </c>
      <c r="D14" s="27" t="s">
        <v>150</v>
      </c>
      <c r="E14" s="27" t="s">
        <v>150</v>
      </c>
      <c r="F14" s="52">
        <v>4</v>
      </c>
      <c r="G14" s="54"/>
      <c r="H14" s="85">
        <v>2022</v>
      </c>
      <c r="I14" s="85">
        <v>2025</v>
      </c>
      <c r="J14" s="82">
        <f t="shared" si="0"/>
        <v>16</v>
      </c>
      <c r="K14" s="52">
        <f t="shared" si="1"/>
        <v>10</v>
      </c>
      <c r="L14" s="52">
        <v>5</v>
      </c>
      <c r="M14" s="52">
        <v>1</v>
      </c>
      <c r="N14" s="52">
        <v>4</v>
      </c>
      <c r="O14" s="52">
        <v>17</v>
      </c>
      <c r="P14" s="52">
        <v>8</v>
      </c>
      <c r="Q14" s="100">
        <f t="shared" si="2"/>
        <v>9</v>
      </c>
      <c r="R14" s="101">
        <v>1</v>
      </c>
      <c r="S14" s="82"/>
      <c r="T14" s="102"/>
      <c r="U14" s="102"/>
      <c r="V14" s="25">
        <f t="shared" si="4"/>
        <v>8</v>
      </c>
      <c r="W14" s="107" t="s">
        <v>193</v>
      </c>
      <c r="X14" s="38" t="s">
        <v>35</v>
      </c>
      <c r="Y14" s="38" t="s">
        <v>36</v>
      </c>
      <c r="Z14" s="52">
        <v>3</v>
      </c>
      <c r="AA14" s="54"/>
      <c r="AB14" s="85">
        <v>2022</v>
      </c>
      <c r="AC14" s="85">
        <v>2024</v>
      </c>
      <c r="AD14" s="82">
        <f>AF14*3+AG14</f>
        <v>1</v>
      </c>
      <c r="AE14" s="52">
        <f>AF14+AG14+AH14</f>
        <v>3</v>
      </c>
      <c r="AF14" s="52">
        <v>0</v>
      </c>
      <c r="AG14" s="52">
        <v>1</v>
      </c>
      <c r="AH14" s="52">
        <v>2</v>
      </c>
      <c r="AI14" s="52">
        <v>5</v>
      </c>
      <c r="AJ14" s="52">
        <v>7</v>
      </c>
      <c r="AK14" s="52">
        <f>AI14-AJ14</f>
        <v>-2</v>
      </c>
    </row>
    <row r="15" spans="2:37" x14ac:dyDescent="0.25">
      <c r="B15" s="89">
        <f t="shared" si="3"/>
        <v>9</v>
      </c>
      <c r="C15" s="42" t="s">
        <v>28</v>
      </c>
      <c r="D15" s="38" t="s">
        <v>29</v>
      </c>
      <c r="E15" s="38" t="s">
        <v>29</v>
      </c>
      <c r="F15" s="52">
        <v>2</v>
      </c>
      <c r="G15" s="54"/>
      <c r="H15" s="85">
        <v>2022</v>
      </c>
      <c r="I15" s="85">
        <v>2023</v>
      </c>
      <c r="J15" s="82">
        <f>L15*3+M15+3</f>
        <v>13</v>
      </c>
      <c r="K15" s="52">
        <f t="shared" si="1"/>
        <v>6</v>
      </c>
      <c r="L15" s="52">
        <v>3</v>
      </c>
      <c r="M15" s="52">
        <v>1</v>
      </c>
      <c r="N15" s="52">
        <v>2</v>
      </c>
      <c r="O15" s="52">
        <v>9</v>
      </c>
      <c r="P15" s="52">
        <v>5</v>
      </c>
      <c r="Q15" s="100">
        <f t="shared" si="2"/>
        <v>4</v>
      </c>
      <c r="R15" s="101"/>
      <c r="S15" s="82">
        <v>1</v>
      </c>
      <c r="T15" s="102"/>
      <c r="U15" s="102"/>
      <c r="V15" s="25">
        <f t="shared" si="4"/>
        <v>9</v>
      </c>
      <c r="W15" s="106" t="s">
        <v>194</v>
      </c>
      <c r="X15" s="27" t="s">
        <v>150</v>
      </c>
      <c r="Y15" s="27" t="s">
        <v>150</v>
      </c>
      <c r="Z15" s="52">
        <v>2</v>
      </c>
      <c r="AA15" s="54"/>
      <c r="AB15" s="85">
        <v>2022</v>
      </c>
      <c r="AC15" s="85">
        <v>2023</v>
      </c>
      <c r="AD15" s="82">
        <f>AF15*3+AG15</f>
        <v>7</v>
      </c>
      <c r="AE15" s="52">
        <f>AF15+AG15+AH15</f>
        <v>5</v>
      </c>
      <c r="AF15" s="52">
        <v>2</v>
      </c>
      <c r="AG15" s="52">
        <v>1</v>
      </c>
      <c r="AH15" s="52">
        <v>2</v>
      </c>
      <c r="AI15" s="52">
        <v>3</v>
      </c>
      <c r="AJ15" s="52">
        <v>6</v>
      </c>
      <c r="AK15" s="52">
        <f>AI15-AJ15</f>
        <v>-3</v>
      </c>
    </row>
    <row r="16" spans="2:37" x14ac:dyDescent="0.25">
      <c r="B16" s="89">
        <f t="shared" si="3"/>
        <v>10</v>
      </c>
      <c r="C16" s="26" t="s">
        <v>33</v>
      </c>
      <c r="D16" s="39" t="s">
        <v>150</v>
      </c>
      <c r="E16" s="39" t="s">
        <v>150</v>
      </c>
      <c r="F16" s="52">
        <v>3</v>
      </c>
      <c r="G16" s="54"/>
      <c r="H16" s="85">
        <v>2022</v>
      </c>
      <c r="I16" s="85">
        <v>2025</v>
      </c>
      <c r="J16" s="82">
        <f>L16*3+M16</f>
        <v>13</v>
      </c>
      <c r="K16" s="52">
        <f t="shared" si="1"/>
        <v>8</v>
      </c>
      <c r="L16" s="52">
        <v>4</v>
      </c>
      <c r="M16" s="52">
        <v>1</v>
      </c>
      <c r="N16" s="52">
        <v>3</v>
      </c>
      <c r="O16" s="52">
        <v>15</v>
      </c>
      <c r="P16" s="52">
        <v>13</v>
      </c>
      <c r="Q16" s="100">
        <f t="shared" si="2"/>
        <v>2</v>
      </c>
      <c r="R16" s="101">
        <v>1</v>
      </c>
      <c r="S16" s="82"/>
      <c r="T16" s="102"/>
      <c r="U16" s="102"/>
      <c r="V16" s="25">
        <f t="shared" si="4"/>
        <v>10</v>
      </c>
      <c r="W16" s="106" t="s">
        <v>265</v>
      </c>
      <c r="X16" s="39" t="s">
        <v>150</v>
      </c>
      <c r="Y16" s="39" t="s">
        <v>150</v>
      </c>
      <c r="Z16" s="52">
        <v>1</v>
      </c>
      <c r="AA16" s="54"/>
      <c r="AB16" s="85">
        <v>2023</v>
      </c>
      <c r="AC16" s="85">
        <v>2023</v>
      </c>
      <c r="AD16" s="82">
        <f>AF16*3+AG16</f>
        <v>0</v>
      </c>
      <c r="AE16" s="52">
        <f>AF16+AG16+AH16</f>
        <v>1</v>
      </c>
      <c r="AF16" s="52">
        <v>0</v>
      </c>
      <c r="AG16" s="52">
        <v>0</v>
      </c>
      <c r="AH16" s="52">
        <v>1</v>
      </c>
      <c r="AI16" s="52">
        <v>0</v>
      </c>
      <c r="AJ16" s="52">
        <v>1</v>
      </c>
      <c r="AK16" s="52">
        <f>AI16-AJ16</f>
        <v>-1</v>
      </c>
    </row>
    <row r="17" spans="2:37" x14ac:dyDescent="0.25">
      <c r="B17" s="89">
        <f t="shared" si="3"/>
        <v>11</v>
      </c>
      <c r="C17" s="40" t="s">
        <v>73</v>
      </c>
      <c r="D17" s="76" t="s">
        <v>150</v>
      </c>
      <c r="E17" s="76" t="s">
        <v>150</v>
      </c>
      <c r="F17" s="52">
        <v>2</v>
      </c>
      <c r="G17" s="54"/>
      <c r="H17" s="85">
        <v>2022</v>
      </c>
      <c r="I17" s="85">
        <v>2023</v>
      </c>
      <c r="J17" s="82">
        <f>L17*3+M17</f>
        <v>12</v>
      </c>
      <c r="K17" s="52">
        <f t="shared" si="1"/>
        <v>7</v>
      </c>
      <c r="L17" s="52">
        <v>3</v>
      </c>
      <c r="M17" s="52">
        <v>3</v>
      </c>
      <c r="N17" s="52">
        <v>1</v>
      </c>
      <c r="O17" s="52">
        <v>12</v>
      </c>
      <c r="P17" s="52">
        <v>8</v>
      </c>
      <c r="Q17" s="100">
        <f t="shared" si="2"/>
        <v>4</v>
      </c>
      <c r="R17" s="101">
        <v>2</v>
      </c>
      <c r="S17" s="82">
        <v>1</v>
      </c>
      <c r="T17" s="102"/>
      <c r="U17" s="102"/>
      <c r="V17" s="25">
        <f t="shared" si="4"/>
        <v>11</v>
      </c>
      <c r="W17" s="106" t="s">
        <v>43</v>
      </c>
      <c r="X17" s="27" t="s">
        <v>150</v>
      </c>
      <c r="Y17" s="27" t="s">
        <v>150</v>
      </c>
      <c r="Z17" s="52">
        <v>2</v>
      </c>
      <c r="AA17" s="54"/>
      <c r="AB17" s="85">
        <v>2022</v>
      </c>
      <c r="AC17" s="85">
        <v>2023</v>
      </c>
      <c r="AD17" s="82">
        <f>AF17*3+AG17</f>
        <v>4</v>
      </c>
      <c r="AE17" s="52">
        <f>AF17+AG17+AH17</f>
        <v>3</v>
      </c>
      <c r="AF17" s="52">
        <v>1</v>
      </c>
      <c r="AG17" s="52">
        <v>1</v>
      </c>
      <c r="AH17" s="52">
        <v>1</v>
      </c>
      <c r="AI17" s="52">
        <v>1</v>
      </c>
      <c r="AJ17" s="52">
        <v>1</v>
      </c>
      <c r="AK17" s="52">
        <f>AI17-AJ17</f>
        <v>0</v>
      </c>
    </row>
    <row r="18" spans="2:37" x14ac:dyDescent="0.25">
      <c r="B18" s="89">
        <f t="shared" si="3"/>
        <v>12</v>
      </c>
      <c r="C18" s="42" t="s">
        <v>58</v>
      </c>
      <c r="D18" s="38" t="s">
        <v>59</v>
      </c>
      <c r="E18" s="38" t="s">
        <v>59</v>
      </c>
      <c r="F18" s="52">
        <v>3</v>
      </c>
      <c r="G18" s="54"/>
      <c r="H18" s="85">
        <v>2022</v>
      </c>
      <c r="I18" s="85">
        <v>2025</v>
      </c>
      <c r="J18" s="82">
        <f>L18*3+M18+3</f>
        <v>12</v>
      </c>
      <c r="K18" s="52">
        <f t="shared" si="1"/>
        <v>7</v>
      </c>
      <c r="L18" s="52">
        <v>3</v>
      </c>
      <c r="M18" s="52">
        <v>0</v>
      </c>
      <c r="N18" s="52">
        <v>4</v>
      </c>
      <c r="O18" s="52">
        <v>15</v>
      </c>
      <c r="P18" s="52">
        <v>14</v>
      </c>
      <c r="Q18" s="100">
        <f t="shared" si="2"/>
        <v>1</v>
      </c>
      <c r="R18" s="101"/>
      <c r="S18" s="82"/>
      <c r="T18" s="102"/>
      <c r="U18" s="102"/>
      <c r="V18" s="25">
        <f t="shared" si="4"/>
        <v>12</v>
      </c>
      <c r="W18" s="107" t="s">
        <v>43</v>
      </c>
      <c r="X18" s="38" t="s">
        <v>179</v>
      </c>
      <c r="Y18" s="38" t="s">
        <v>179</v>
      </c>
      <c r="Z18" s="52">
        <v>3</v>
      </c>
      <c r="AA18" s="54"/>
      <c r="AB18" s="85">
        <v>2022</v>
      </c>
      <c r="AC18" s="85">
        <v>2024</v>
      </c>
      <c r="AD18" s="82">
        <f>AF18*3+AG18</f>
        <v>4</v>
      </c>
      <c r="AE18" s="52">
        <f>AF18+AG18+AH18</f>
        <v>6</v>
      </c>
      <c r="AF18" s="52">
        <v>0</v>
      </c>
      <c r="AG18" s="52">
        <v>4</v>
      </c>
      <c r="AH18" s="52">
        <v>2</v>
      </c>
      <c r="AI18" s="52">
        <v>4</v>
      </c>
      <c r="AJ18" s="52">
        <v>8</v>
      </c>
      <c r="AK18" s="52">
        <f>AI18-AJ18</f>
        <v>-4</v>
      </c>
    </row>
    <row r="19" spans="2:37" x14ac:dyDescent="0.25">
      <c r="B19" s="89">
        <f t="shared" si="3"/>
        <v>13</v>
      </c>
      <c r="C19" s="40" t="s">
        <v>6</v>
      </c>
      <c r="D19" s="76" t="s">
        <v>150</v>
      </c>
      <c r="E19" s="76" t="s">
        <v>150</v>
      </c>
      <c r="F19" s="52">
        <v>3</v>
      </c>
      <c r="G19" s="54"/>
      <c r="H19" s="85">
        <v>2022</v>
      </c>
      <c r="I19" s="85">
        <v>2024</v>
      </c>
      <c r="J19" s="82">
        <f t="shared" ref="J19:J44" si="5">L19*3+M19</f>
        <v>12</v>
      </c>
      <c r="K19" s="52">
        <f t="shared" si="1"/>
        <v>8</v>
      </c>
      <c r="L19" s="52">
        <v>3</v>
      </c>
      <c r="M19" s="52">
        <v>3</v>
      </c>
      <c r="N19" s="52">
        <v>2</v>
      </c>
      <c r="O19" s="52">
        <v>12</v>
      </c>
      <c r="P19" s="52">
        <v>12</v>
      </c>
      <c r="Q19" s="100">
        <f t="shared" si="2"/>
        <v>0</v>
      </c>
      <c r="R19" s="101">
        <v>1</v>
      </c>
      <c r="S19" s="82">
        <v>1</v>
      </c>
      <c r="T19" s="102"/>
      <c r="U19" s="102"/>
      <c r="V19" s="25">
        <f t="shared" si="4"/>
        <v>13</v>
      </c>
      <c r="W19" s="108" t="s">
        <v>423</v>
      </c>
      <c r="X19" s="76" t="s">
        <v>424</v>
      </c>
      <c r="Y19" s="38" t="s">
        <v>187</v>
      </c>
      <c r="Z19" s="52">
        <v>1</v>
      </c>
      <c r="AA19" s="52"/>
      <c r="AB19" s="85">
        <v>2024</v>
      </c>
      <c r="AC19" s="85">
        <v>2024</v>
      </c>
      <c r="AD19" s="82">
        <f>AF19*3+AG19</f>
        <v>0</v>
      </c>
      <c r="AE19" s="52">
        <f>AF19+AG19+AH19</f>
        <v>1</v>
      </c>
      <c r="AF19" s="52">
        <v>0</v>
      </c>
      <c r="AG19" s="52">
        <v>0</v>
      </c>
      <c r="AH19" s="52">
        <v>1</v>
      </c>
      <c r="AI19" s="52">
        <v>0</v>
      </c>
      <c r="AJ19" s="52">
        <v>2</v>
      </c>
      <c r="AK19" s="52">
        <f>AI19-AJ19</f>
        <v>-2</v>
      </c>
    </row>
    <row r="20" spans="2:37" x14ac:dyDescent="0.25">
      <c r="B20" s="89">
        <f t="shared" si="3"/>
        <v>14</v>
      </c>
      <c r="C20" s="42" t="s">
        <v>483</v>
      </c>
      <c r="D20" s="38" t="s">
        <v>68</v>
      </c>
      <c r="E20" s="38" t="s">
        <v>69</v>
      </c>
      <c r="F20" s="52">
        <v>2</v>
      </c>
      <c r="G20" s="54"/>
      <c r="H20" s="85">
        <v>2022</v>
      </c>
      <c r="I20" s="85">
        <v>2023</v>
      </c>
      <c r="J20" s="82">
        <f t="shared" si="5"/>
        <v>12</v>
      </c>
      <c r="K20" s="52">
        <f t="shared" si="1"/>
        <v>7</v>
      </c>
      <c r="L20" s="52">
        <v>3</v>
      </c>
      <c r="M20" s="52">
        <v>3</v>
      </c>
      <c r="N20" s="52">
        <v>1</v>
      </c>
      <c r="O20" s="52">
        <v>9</v>
      </c>
      <c r="P20" s="52">
        <v>12</v>
      </c>
      <c r="Q20" s="100">
        <f t="shared" si="2"/>
        <v>-3</v>
      </c>
      <c r="R20" s="101">
        <v>2</v>
      </c>
      <c r="S20" s="82">
        <v>1</v>
      </c>
      <c r="T20" s="102"/>
      <c r="U20" s="102"/>
      <c r="V20" s="25">
        <f t="shared" si="4"/>
        <v>14</v>
      </c>
      <c r="W20" s="108" t="s">
        <v>418</v>
      </c>
      <c r="X20" s="76" t="s">
        <v>15</v>
      </c>
      <c r="Y20" s="38" t="s">
        <v>16</v>
      </c>
      <c r="Z20" s="52">
        <v>1</v>
      </c>
      <c r="AA20" s="52"/>
      <c r="AB20" s="85">
        <v>2024</v>
      </c>
      <c r="AC20" s="85">
        <v>2024</v>
      </c>
      <c r="AD20" s="82">
        <f>AF20*3+AG20</f>
        <v>0</v>
      </c>
      <c r="AE20" s="52">
        <f>AF20+AG20+AH20</f>
        <v>1</v>
      </c>
      <c r="AF20" s="52">
        <v>0</v>
      </c>
      <c r="AG20" s="52">
        <v>0</v>
      </c>
      <c r="AH20" s="52">
        <v>1</v>
      </c>
      <c r="AI20" s="52">
        <v>1</v>
      </c>
      <c r="AJ20" s="52">
        <v>2</v>
      </c>
      <c r="AK20" s="52">
        <f>AI20-AJ20</f>
        <v>-1</v>
      </c>
    </row>
    <row r="21" spans="2:37" x14ac:dyDescent="0.25">
      <c r="B21" s="89">
        <f t="shared" si="3"/>
        <v>15</v>
      </c>
      <c r="C21" s="41" t="s">
        <v>86</v>
      </c>
      <c r="D21" s="39" t="s">
        <v>87</v>
      </c>
      <c r="E21" s="39" t="s">
        <v>87</v>
      </c>
      <c r="F21" s="52">
        <v>4</v>
      </c>
      <c r="G21" s="52"/>
      <c r="H21" s="85">
        <v>2022</v>
      </c>
      <c r="I21" s="85">
        <v>2025</v>
      </c>
      <c r="J21" s="82">
        <f t="shared" si="5"/>
        <v>12</v>
      </c>
      <c r="K21" s="52">
        <f t="shared" si="1"/>
        <v>8</v>
      </c>
      <c r="L21" s="52">
        <v>4</v>
      </c>
      <c r="M21" s="52">
        <v>0</v>
      </c>
      <c r="N21" s="52">
        <v>4</v>
      </c>
      <c r="O21" s="52">
        <v>11</v>
      </c>
      <c r="P21" s="52">
        <v>16</v>
      </c>
      <c r="Q21" s="100">
        <f t="shared" si="2"/>
        <v>-5</v>
      </c>
      <c r="R21" s="101"/>
      <c r="S21" s="82"/>
      <c r="T21" s="102"/>
      <c r="U21" s="102"/>
      <c r="V21" s="25">
        <f t="shared" si="4"/>
        <v>15</v>
      </c>
      <c r="W21" s="107" t="s">
        <v>31</v>
      </c>
      <c r="X21" s="38" t="s">
        <v>204</v>
      </c>
      <c r="Y21" s="38" t="s">
        <v>29</v>
      </c>
      <c r="Z21" s="52">
        <v>3</v>
      </c>
      <c r="AA21" s="54"/>
      <c r="AB21" s="85">
        <v>2022</v>
      </c>
      <c r="AC21" s="85">
        <v>2024</v>
      </c>
      <c r="AD21" s="82">
        <f>AF21*3+AG21+3</f>
        <v>3</v>
      </c>
      <c r="AE21" s="52">
        <f>AF21+AG21+AH21</f>
        <v>4</v>
      </c>
      <c r="AF21" s="52">
        <v>0</v>
      </c>
      <c r="AG21" s="52">
        <v>0</v>
      </c>
      <c r="AH21" s="52">
        <v>4</v>
      </c>
      <c r="AI21" s="52">
        <v>2</v>
      </c>
      <c r="AJ21" s="52">
        <v>7</v>
      </c>
      <c r="AK21" s="52">
        <f>AI21-AJ21</f>
        <v>-5</v>
      </c>
    </row>
    <row r="22" spans="2:37" x14ac:dyDescent="0.25">
      <c r="B22" s="89">
        <f t="shared" si="3"/>
        <v>16</v>
      </c>
      <c r="C22" s="42" t="s">
        <v>36</v>
      </c>
      <c r="D22" s="38" t="s">
        <v>35</v>
      </c>
      <c r="E22" s="38" t="s">
        <v>36</v>
      </c>
      <c r="F22" s="52">
        <v>2</v>
      </c>
      <c r="G22" s="52"/>
      <c r="H22" s="85">
        <v>2022</v>
      </c>
      <c r="I22" s="85">
        <v>2023</v>
      </c>
      <c r="J22" s="82">
        <f t="shared" si="5"/>
        <v>11</v>
      </c>
      <c r="K22" s="52">
        <f t="shared" si="1"/>
        <v>6</v>
      </c>
      <c r="L22" s="52">
        <v>3</v>
      </c>
      <c r="M22" s="52">
        <v>2</v>
      </c>
      <c r="N22" s="52">
        <v>1</v>
      </c>
      <c r="O22" s="52">
        <v>12</v>
      </c>
      <c r="P22" s="52">
        <v>8</v>
      </c>
      <c r="Q22" s="100">
        <f t="shared" si="2"/>
        <v>4</v>
      </c>
      <c r="R22" s="101">
        <v>1</v>
      </c>
      <c r="S22" s="82">
        <v>1</v>
      </c>
      <c r="T22" s="102"/>
      <c r="U22" s="102"/>
      <c r="V22" s="25">
        <f t="shared" si="4"/>
        <v>16</v>
      </c>
      <c r="W22" s="105" t="s">
        <v>9</v>
      </c>
      <c r="X22" s="27" t="s">
        <v>150</v>
      </c>
      <c r="Y22" s="27" t="s">
        <v>150</v>
      </c>
      <c r="Z22" s="52">
        <v>3</v>
      </c>
      <c r="AA22" s="54"/>
      <c r="AB22" s="85">
        <v>2022</v>
      </c>
      <c r="AC22" s="85">
        <v>2024</v>
      </c>
      <c r="AD22" s="82">
        <f>AF22*3+AG22</f>
        <v>16</v>
      </c>
      <c r="AE22" s="52">
        <f>AF22+AG22+AH22</f>
        <v>8</v>
      </c>
      <c r="AF22" s="52">
        <v>5</v>
      </c>
      <c r="AG22" s="52">
        <v>1</v>
      </c>
      <c r="AH22" s="52">
        <v>2</v>
      </c>
      <c r="AI22" s="52">
        <v>11</v>
      </c>
      <c r="AJ22" s="52">
        <v>4</v>
      </c>
      <c r="AK22" s="52">
        <f>AI22-AJ22</f>
        <v>7</v>
      </c>
    </row>
    <row r="23" spans="2:37" x14ac:dyDescent="0.25">
      <c r="B23" s="89">
        <f t="shared" si="3"/>
        <v>17</v>
      </c>
      <c r="C23" s="40" t="s">
        <v>195</v>
      </c>
      <c r="D23" s="27" t="s">
        <v>150</v>
      </c>
      <c r="E23" s="27" t="s">
        <v>150</v>
      </c>
      <c r="F23" s="52">
        <v>2</v>
      </c>
      <c r="G23" s="54"/>
      <c r="H23" s="85">
        <v>2022</v>
      </c>
      <c r="I23" s="85">
        <v>2023</v>
      </c>
      <c r="J23" s="82">
        <f t="shared" si="5"/>
        <v>11</v>
      </c>
      <c r="K23" s="52">
        <f t="shared" si="1"/>
        <v>6</v>
      </c>
      <c r="L23" s="52">
        <v>3</v>
      </c>
      <c r="M23" s="52">
        <v>2</v>
      </c>
      <c r="N23" s="52">
        <v>1</v>
      </c>
      <c r="O23" s="52">
        <v>9</v>
      </c>
      <c r="P23" s="52">
        <v>6</v>
      </c>
      <c r="Q23" s="100">
        <f t="shared" si="2"/>
        <v>3</v>
      </c>
      <c r="R23" s="101">
        <v>1</v>
      </c>
      <c r="S23" s="82">
        <v>1</v>
      </c>
      <c r="T23" s="102"/>
      <c r="U23" s="102"/>
      <c r="V23" s="25">
        <f t="shared" si="4"/>
        <v>17</v>
      </c>
      <c r="W23" s="108" t="s">
        <v>426</v>
      </c>
      <c r="X23" s="76" t="s">
        <v>427</v>
      </c>
      <c r="Y23" s="76" t="s">
        <v>69</v>
      </c>
      <c r="Z23" s="52">
        <v>1</v>
      </c>
      <c r="AA23" s="52"/>
      <c r="AB23" s="85">
        <v>2024</v>
      </c>
      <c r="AC23" s="85">
        <v>2024</v>
      </c>
      <c r="AD23" s="82">
        <f>AF23*3+AG23</f>
        <v>5</v>
      </c>
      <c r="AE23" s="52">
        <f>AF23+AG23+AH23</f>
        <v>3</v>
      </c>
      <c r="AF23" s="52">
        <v>1</v>
      </c>
      <c r="AG23" s="52">
        <v>2</v>
      </c>
      <c r="AH23" s="52">
        <v>0</v>
      </c>
      <c r="AI23" s="52">
        <v>5</v>
      </c>
      <c r="AJ23" s="52">
        <v>3</v>
      </c>
      <c r="AK23" s="52">
        <f>AI23-AJ23</f>
        <v>2</v>
      </c>
    </row>
    <row r="24" spans="2:37" x14ac:dyDescent="0.25">
      <c r="B24" s="89">
        <f t="shared" si="3"/>
        <v>18</v>
      </c>
      <c r="C24" s="40" t="s">
        <v>57</v>
      </c>
      <c r="D24" s="27" t="s">
        <v>150</v>
      </c>
      <c r="E24" s="27" t="s">
        <v>150</v>
      </c>
      <c r="F24" s="52">
        <v>3</v>
      </c>
      <c r="G24" s="54"/>
      <c r="H24" s="85">
        <v>2022</v>
      </c>
      <c r="I24" s="85">
        <v>2025</v>
      </c>
      <c r="J24" s="82">
        <f t="shared" si="5"/>
        <v>11</v>
      </c>
      <c r="K24" s="52">
        <f t="shared" si="1"/>
        <v>8</v>
      </c>
      <c r="L24" s="52">
        <v>3</v>
      </c>
      <c r="M24" s="52">
        <v>2</v>
      </c>
      <c r="N24" s="52">
        <v>3</v>
      </c>
      <c r="O24" s="52">
        <v>12</v>
      </c>
      <c r="P24" s="52">
        <v>11</v>
      </c>
      <c r="Q24" s="100">
        <f t="shared" si="2"/>
        <v>1</v>
      </c>
      <c r="R24" s="101">
        <v>2</v>
      </c>
      <c r="S24" s="82"/>
      <c r="T24" s="102"/>
      <c r="U24" s="102"/>
      <c r="V24" s="25">
        <f t="shared" si="4"/>
        <v>18</v>
      </c>
      <c r="W24" s="106" t="s">
        <v>261</v>
      </c>
      <c r="X24" s="39" t="s">
        <v>262</v>
      </c>
      <c r="Y24" s="39" t="s">
        <v>180</v>
      </c>
      <c r="Z24" s="52">
        <v>2</v>
      </c>
      <c r="AA24" s="54"/>
      <c r="AB24" s="85">
        <v>2023</v>
      </c>
      <c r="AC24" s="85">
        <v>2024</v>
      </c>
      <c r="AD24" s="82">
        <f>AF24*3+AG24</f>
        <v>5</v>
      </c>
      <c r="AE24" s="52">
        <f>AF24+AG24+AH24</f>
        <v>4</v>
      </c>
      <c r="AF24" s="52">
        <v>1</v>
      </c>
      <c r="AG24" s="52">
        <v>2</v>
      </c>
      <c r="AH24" s="52">
        <v>1</v>
      </c>
      <c r="AI24" s="52">
        <v>6</v>
      </c>
      <c r="AJ24" s="52">
        <v>5</v>
      </c>
      <c r="AK24" s="52">
        <f>AI24-AJ24</f>
        <v>1</v>
      </c>
    </row>
    <row r="25" spans="2:37" x14ac:dyDescent="0.25">
      <c r="B25" s="89">
        <f t="shared" si="3"/>
        <v>19</v>
      </c>
      <c r="C25" s="40" t="s">
        <v>72</v>
      </c>
      <c r="D25" s="76" t="s">
        <v>150</v>
      </c>
      <c r="E25" s="76" t="s">
        <v>150</v>
      </c>
      <c r="F25" s="52">
        <v>4</v>
      </c>
      <c r="G25" s="54"/>
      <c r="H25" s="85">
        <v>2022</v>
      </c>
      <c r="I25" s="85">
        <v>2025</v>
      </c>
      <c r="J25" s="82">
        <f t="shared" si="5"/>
        <v>11</v>
      </c>
      <c r="K25" s="52">
        <f t="shared" si="1"/>
        <v>10</v>
      </c>
      <c r="L25" s="52">
        <v>2</v>
      </c>
      <c r="M25" s="52">
        <v>5</v>
      </c>
      <c r="N25" s="52">
        <v>3</v>
      </c>
      <c r="O25" s="52">
        <v>7</v>
      </c>
      <c r="P25" s="52">
        <v>6</v>
      </c>
      <c r="Q25" s="100">
        <f t="shared" si="2"/>
        <v>1</v>
      </c>
      <c r="R25" s="101">
        <v>4</v>
      </c>
      <c r="S25" s="82">
        <v>1</v>
      </c>
      <c r="T25" s="102"/>
      <c r="U25" s="102"/>
      <c r="V25" s="25">
        <f t="shared" si="4"/>
        <v>19</v>
      </c>
      <c r="W25" s="106" t="s">
        <v>81</v>
      </c>
      <c r="X25" s="27" t="s">
        <v>150</v>
      </c>
      <c r="Y25" s="27" t="s">
        <v>150</v>
      </c>
      <c r="Z25" s="52">
        <v>2</v>
      </c>
      <c r="AA25" s="54"/>
      <c r="AB25" s="85">
        <v>2022</v>
      </c>
      <c r="AC25" s="85">
        <v>2023</v>
      </c>
      <c r="AD25" s="82">
        <f>AF25*3+AG25</f>
        <v>3</v>
      </c>
      <c r="AE25" s="52">
        <f>AF25+AG25+AH25</f>
        <v>3</v>
      </c>
      <c r="AF25" s="52">
        <v>0</v>
      </c>
      <c r="AG25" s="52">
        <v>3</v>
      </c>
      <c r="AH25" s="52">
        <v>0</v>
      </c>
      <c r="AI25" s="52">
        <v>1</v>
      </c>
      <c r="AJ25" s="52">
        <v>1</v>
      </c>
      <c r="AK25" s="52">
        <f>AI25-AJ25</f>
        <v>0</v>
      </c>
    </row>
    <row r="26" spans="2:37" x14ac:dyDescent="0.25">
      <c r="B26" s="89">
        <f t="shared" si="3"/>
        <v>20</v>
      </c>
      <c r="C26" s="26" t="s">
        <v>47</v>
      </c>
      <c r="D26" s="76" t="s">
        <v>150</v>
      </c>
      <c r="E26" s="76" t="s">
        <v>150</v>
      </c>
      <c r="F26" s="52">
        <v>2</v>
      </c>
      <c r="G26" s="52"/>
      <c r="H26" s="85">
        <v>2022</v>
      </c>
      <c r="I26" s="85">
        <v>2023</v>
      </c>
      <c r="J26" s="82">
        <f t="shared" si="5"/>
        <v>10</v>
      </c>
      <c r="K26" s="52">
        <f t="shared" si="1"/>
        <v>6</v>
      </c>
      <c r="L26" s="52">
        <v>3</v>
      </c>
      <c r="M26" s="52">
        <v>1</v>
      </c>
      <c r="N26" s="52">
        <v>2</v>
      </c>
      <c r="O26" s="52">
        <v>10</v>
      </c>
      <c r="P26" s="52">
        <v>6</v>
      </c>
      <c r="Q26" s="100">
        <f t="shared" si="2"/>
        <v>4</v>
      </c>
      <c r="R26" s="101">
        <v>1</v>
      </c>
      <c r="S26" s="82"/>
      <c r="T26" s="102"/>
      <c r="U26" s="102"/>
      <c r="V26" s="25">
        <f t="shared" si="4"/>
        <v>20</v>
      </c>
      <c r="W26" s="106" t="s">
        <v>63</v>
      </c>
      <c r="X26" s="39" t="s">
        <v>180</v>
      </c>
      <c r="Y26" s="39" t="s">
        <v>180</v>
      </c>
      <c r="Z26" s="52">
        <v>2</v>
      </c>
      <c r="AA26" s="54"/>
      <c r="AB26" s="85">
        <v>2022</v>
      </c>
      <c r="AC26" s="85">
        <v>2023</v>
      </c>
      <c r="AD26" s="82">
        <f>AF26*3+AG26</f>
        <v>1</v>
      </c>
      <c r="AE26" s="52">
        <f>AF26+AG26+AH26</f>
        <v>2</v>
      </c>
      <c r="AF26" s="52">
        <v>0</v>
      </c>
      <c r="AG26" s="52">
        <v>1</v>
      </c>
      <c r="AH26" s="52">
        <v>1</v>
      </c>
      <c r="AI26" s="52">
        <v>0</v>
      </c>
      <c r="AJ26" s="52">
        <v>2</v>
      </c>
      <c r="AK26" s="52">
        <f>AI26-AJ26</f>
        <v>-2</v>
      </c>
    </row>
    <row r="27" spans="2:37" x14ac:dyDescent="0.25">
      <c r="B27" s="89">
        <f t="shared" si="3"/>
        <v>21</v>
      </c>
      <c r="C27" s="40" t="s">
        <v>263</v>
      </c>
      <c r="D27" s="39" t="s">
        <v>59</v>
      </c>
      <c r="E27" s="39" t="s">
        <v>59</v>
      </c>
      <c r="F27" s="52">
        <v>2</v>
      </c>
      <c r="G27" s="52"/>
      <c r="H27" s="85">
        <v>2023</v>
      </c>
      <c r="I27" s="85">
        <v>2024</v>
      </c>
      <c r="J27" s="82">
        <f t="shared" si="5"/>
        <v>10</v>
      </c>
      <c r="K27" s="52">
        <f t="shared" si="1"/>
        <v>7</v>
      </c>
      <c r="L27" s="52">
        <v>2</v>
      </c>
      <c r="M27" s="52">
        <v>4</v>
      </c>
      <c r="N27" s="52">
        <v>1</v>
      </c>
      <c r="O27" s="52">
        <v>9</v>
      </c>
      <c r="P27" s="52">
        <v>10</v>
      </c>
      <c r="Q27" s="100">
        <f t="shared" si="2"/>
        <v>-1</v>
      </c>
      <c r="R27" s="101">
        <v>3</v>
      </c>
      <c r="S27" s="82">
        <v>1</v>
      </c>
      <c r="T27" s="102"/>
      <c r="U27" s="102"/>
      <c r="V27" s="25">
        <f t="shared" si="4"/>
        <v>21</v>
      </c>
      <c r="W27" s="108" t="s">
        <v>63</v>
      </c>
      <c r="X27" s="76" t="s">
        <v>87</v>
      </c>
      <c r="Y27" s="38" t="s">
        <v>87</v>
      </c>
      <c r="Z27" s="52">
        <v>1</v>
      </c>
      <c r="AA27" s="52"/>
      <c r="AB27" s="85">
        <v>2024</v>
      </c>
      <c r="AC27" s="85">
        <v>2024</v>
      </c>
      <c r="AD27" s="82">
        <f>AF27*3+AG27</f>
        <v>0</v>
      </c>
      <c r="AE27" s="52">
        <f>AF27+AG27+AH27</f>
        <v>1</v>
      </c>
      <c r="AF27" s="52">
        <v>0</v>
      </c>
      <c r="AG27" s="52">
        <v>0</v>
      </c>
      <c r="AH27" s="52">
        <v>1</v>
      </c>
      <c r="AI27" s="52">
        <v>1</v>
      </c>
      <c r="AJ27" s="52">
        <v>3</v>
      </c>
      <c r="AK27" s="52">
        <f>AI27-AJ27</f>
        <v>-2</v>
      </c>
    </row>
    <row r="28" spans="2:37" x14ac:dyDescent="0.25">
      <c r="B28" s="89">
        <f t="shared" si="3"/>
        <v>22</v>
      </c>
      <c r="C28" s="40" t="s">
        <v>75</v>
      </c>
      <c r="D28" s="76" t="s">
        <v>150</v>
      </c>
      <c r="E28" s="76" t="s">
        <v>150</v>
      </c>
      <c r="F28" s="52">
        <v>3</v>
      </c>
      <c r="G28" s="54"/>
      <c r="H28" s="85">
        <v>2022</v>
      </c>
      <c r="I28" s="85">
        <v>2024</v>
      </c>
      <c r="J28" s="82">
        <f t="shared" si="5"/>
        <v>9</v>
      </c>
      <c r="K28" s="52">
        <f t="shared" si="1"/>
        <v>6</v>
      </c>
      <c r="L28" s="52">
        <v>3</v>
      </c>
      <c r="M28" s="52">
        <v>0</v>
      </c>
      <c r="N28" s="52">
        <v>3</v>
      </c>
      <c r="O28" s="52">
        <v>12</v>
      </c>
      <c r="P28" s="52">
        <v>9</v>
      </c>
      <c r="Q28" s="100">
        <f t="shared" si="2"/>
        <v>3</v>
      </c>
      <c r="R28" s="101"/>
      <c r="S28" s="82"/>
      <c r="T28" s="102"/>
      <c r="U28" s="102"/>
      <c r="V28" s="25">
        <f t="shared" si="4"/>
        <v>22</v>
      </c>
      <c r="W28" s="106" t="s">
        <v>57</v>
      </c>
      <c r="X28" s="27" t="s">
        <v>150</v>
      </c>
      <c r="Y28" s="27" t="s">
        <v>150</v>
      </c>
      <c r="Z28" s="52">
        <v>2</v>
      </c>
      <c r="AA28" s="54"/>
      <c r="AB28" s="85">
        <v>2022</v>
      </c>
      <c r="AC28" s="85">
        <v>2023</v>
      </c>
      <c r="AD28" s="82">
        <f>AF28*3+AG28</f>
        <v>5</v>
      </c>
      <c r="AE28" s="52">
        <f>AF28+AG28+AH28</f>
        <v>5</v>
      </c>
      <c r="AF28" s="52">
        <v>1</v>
      </c>
      <c r="AG28" s="52">
        <v>2</v>
      </c>
      <c r="AH28" s="52">
        <v>2</v>
      </c>
      <c r="AI28" s="52">
        <v>7</v>
      </c>
      <c r="AJ28" s="52">
        <v>7</v>
      </c>
      <c r="AK28" s="52">
        <f>AI28-AJ28</f>
        <v>0</v>
      </c>
    </row>
    <row r="29" spans="2:37" x14ac:dyDescent="0.25">
      <c r="B29" s="89">
        <f t="shared" si="3"/>
        <v>23</v>
      </c>
      <c r="C29" s="40" t="s">
        <v>21</v>
      </c>
      <c r="D29" s="39" t="s">
        <v>62</v>
      </c>
      <c r="E29" s="39" t="s">
        <v>8</v>
      </c>
      <c r="F29" s="52">
        <v>4</v>
      </c>
      <c r="G29" s="54"/>
      <c r="H29" s="85">
        <v>2022</v>
      </c>
      <c r="I29" s="85">
        <v>2025</v>
      </c>
      <c r="J29" s="82">
        <f t="shared" si="5"/>
        <v>9</v>
      </c>
      <c r="K29" s="52">
        <f t="shared" si="1"/>
        <v>7</v>
      </c>
      <c r="L29" s="52">
        <v>2</v>
      </c>
      <c r="M29" s="52">
        <v>3</v>
      </c>
      <c r="N29" s="52">
        <v>2</v>
      </c>
      <c r="O29" s="52">
        <v>7</v>
      </c>
      <c r="P29" s="52">
        <v>5</v>
      </c>
      <c r="Q29" s="100">
        <f t="shared" si="2"/>
        <v>2</v>
      </c>
      <c r="R29" s="101">
        <v>1</v>
      </c>
      <c r="S29" s="82">
        <v>2</v>
      </c>
      <c r="T29" s="102"/>
      <c r="U29" s="102"/>
      <c r="V29" s="25">
        <f t="shared" si="4"/>
        <v>23</v>
      </c>
      <c r="W29" s="105" t="s">
        <v>11</v>
      </c>
      <c r="X29" s="27" t="s">
        <v>150</v>
      </c>
      <c r="Y29" s="27" t="s">
        <v>150</v>
      </c>
      <c r="Z29" s="52">
        <v>2</v>
      </c>
      <c r="AA29" s="54"/>
      <c r="AB29" s="85">
        <v>2022</v>
      </c>
      <c r="AC29" s="85">
        <v>2023</v>
      </c>
      <c r="AD29" s="82">
        <f>AF29*3+AG29</f>
        <v>7</v>
      </c>
      <c r="AE29" s="52">
        <f>AF29+AG29+AH29</f>
        <v>4</v>
      </c>
      <c r="AF29" s="52">
        <v>2</v>
      </c>
      <c r="AG29" s="52">
        <v>1</v>
      </c>
      <c r="AH29" s="52">
        <v>1</v>
      </c>
      <c r="AI29" s="52">
        <v>2</v>
      </c>
      <c r="AJ29" s="52">
        <v>3</v>
      </c>
      <c r="AK29" s="52">
        <f>AI29-AJ29</f>
        <v>-1</v>
      </c>
    </row>
    <row r="30" spans="2:37" x14ac:dyDescent="0.25">
      <c r="B30" s="89">
        <f t="shared" si="3"/>
        <v>24</v>
      </c>
      <c r="C30" s="42" t="s">
        <v>187</v>
      </c>
      <c r="D30" s="38" t="s">
        <v>191</v>
      </c>
      <c r="E30" s="38" t="s">
        <v>191</v>
      </c>
      <c r="F30" s="52">
        <v>4</v>
      </c>
      <c r="G30" s="54"/>
      <c r="H30" s="85">
        <v>2022</v>
      </c>
      <c r="I30" s="85">
        <v>2025</v>
      </c>
      <c r="J30" s="82">
        <f t="shared" si="5"/>
        <v>8</v>
      </c>
      <c r="K30" s="52">
        <f t="shared" si="1"/>
        <v>6</v>
      </c>
      <c r="L30" s="52">
        <v>2</v>
      </c>
      <c r="M30" s="52">
        <v>2</v>
      </c>
      <c r="N30" s="52">
        <v>2</v>
      </c>
      <c r="O30" s="52">
        <v>10</v>
      </c>
      <c r="P30" s="52">
        <v>12</v>
      </c>
      <c r="Q30" s="100">
        <f t="shared" si="2"/>
        <v>-2</v>
      </c>
      <c r="R30" s="101"/>
      <c r="S30" s="82">
        <v>2</v>
      </c>
      <c r="T30" s="102"/>
      <c r="U30" s="102"/>
      <c r="V30" s="25">
        <f t="shared" si="4"/>
        <v>24</v>
      </c>
      <c r="W30" s="106" t="s">
        <v>60</v>
      </c>
      <c r="X30" s="27" t="s">
        <v>150</v>
      </c>
      <c r="Y30" s="27" t="s">
        <v>150</v>
      </c>
      <c r="Z30" s="52">
        <v>3</v>
      </c>
      <c r="AA30" s="54"/>
      <c r="AB30" s="85">
        <v>2022</v>
      </c>
      <c r="AC30" s="85">
        <v>2024</v>
      </c>
      <c r="AD30" s="82">
        <f>AF30*3+AG30</f>
        <v>3</v>
      </c>
      <c r="AE30" s="52">
        <f>AF30+AG30+AH30</f>
        <v>5</v>
      </c>
      <c r="AF30" s="52">
        <v>0</v>
      </c>
      <c r="AG30" s="52">
        <v>3</v>
      </c>
      <c r="AH30" s="52">
        <v>2</v>
      </c>
      <c r="AI30" s="52">
        <v>4</v>
      </c>
      <c r="AJ30" s="52">
        <v>8</v>
      </c>
      <c r="AK30" s="52">
        <f>AI30-AJ30</f>
        <v>-4</v>
      </c>
    </row>
    <row r="31" spans="2:37" x14ac:dyDescent="0.25">
      <c r="B31" s="89">
        <f t="shared" si="3"/>
        <v>25</v>
      </c>
      <c r="C31" s="42" t="s">
        <v>498</v>
      </c>
      <c r="D31" s="38" t="s">
        <v>199</v>
      </c>
      <c r="E31" s="38" t="s">
        <v>8</v>
      </c>
      <c r="F31" s="52">
        <v>3</v>
      </c>
      <c r="G31" s="54"/>
      <c r="H31" s="85">
        <v>2022</v>
      </c>
      <c r="I31" s="85">
        <v>2024</v>
      </c>
      <c r="J31" s="82">
        <f t="shared" si="5"/>
        <v>7</v>
      </c>
      <c r="K31" s="52">
        <f t="shared" si="1"/>
        <v>5</v>
      </c>
      <c r="L31" s="52">
        <v>2</v>
      </c>
      <c r="M31" s="52">
        <v>1</v>
      </c>
      <c r="N31" s="52">
        <v>2</v>
      </c>
      <c r="O31" s="52">
        <v>7</v>
      </c>
      <c r="P31" s="52">
        <v>5</v>
      </c>
      <c r="Q31" s="100">
        <f t="shared" si="2"/>
        <v>2</v>
      </c>
      <c r="R31" s="101"/>
      <c r="S31" s="82">
        <v>1</v>
      </c>
      <c r="T31" s="102"/>
      <c r="U31" s="102"/>
      <c r="V31" s="25">
        <f t="shared" si="4"/>
        <v>25</v>
      </c>
      <c r="W31" s="105" t="s">
        <v>14</v>
      </c>
      <c r="X31" s="27" t="s">
        <v>15</v>
      </c>
      <c r="Y31" s="27" t="s">
        <v>16</v>
      </c>
      <c r="Z31" s="52">
        <v>3</v>
      </c>
      <c r="AA31" s="54"/>
      <c r="AB31" s="85">
        <v>2022</v>
      </c>
      <c r="AC31" s="85">
        <v>2024</v>
      </c>
      <c r="AD31" s="82">
        <f>AF31*3+AG31</f>
        <v>3</v>
      </c>
      <c r="AE31" s="52">
        <f>AF31+AG31+AH31</f>
        <v>4</v>
      </c>
      <c r="AF31" s="52">
        <v>1</v>
      </c>
      <c r="AG31" s="52">
        <v>0</v>
      </c>
      <c r="AH31" s="52">
        <v>3</v>
      </c>
      <c r="AI31" s="52">
        <v>4</v>
      </c>
      <c r="AJ31" s="52">
        <v>7</v>
      </c>
      <c r="AK31" s="52">
        <f>AI31-AJ31</f>
        <v>-3</v>
      </c>
    </row>
    <row r="32" spans="2:37" x14ac:dyDescent="0.25">
      <c r="B32" s="89">
        <f t="shared" si="3"/>
        <v>26</v>
      </c>
      <c r="C32" s="40" t="s">
        <v>203</v>
      </c>
      <c r="D32" s="39" t="s">
        <v>190</v>
      </c>
      <c r="E32" s="39" t="s">
        <v>190</v>
      </c>
      <c r="F32" s="52">
        <v>3</v>
      </c>
      <c r="G32" s="54"/>
      <c r="H32" s="85">
        <v>2022</v>
      </c>
      <c r="I32" s="85">
        <v>2025</v>
      </c>
      <c r="J32" s="82">
        <f t="shared" si="5"/>
        <v>7</v>
      </c>
      <c r="K32" s="52">
        <f t="shared" si="1"/>
        <v>6</v>
      </c>
      <c r="L32" s="52">
        <v>2</v>
      </c>
      <c r="M32" s="52">
        <v>1</v>
      </c>
      <c r="N32" s="52">
        <v>3</v>
      </c>
      <c r="O32" s="52">
        <v>10</v>
      </c>
      <c r="P32" s="52">
        <v>9</v>
      </c>
      <c r="Q32" s="100">
        <f t="shared" si="2"/>
        <v>1</v>
      </c>
      <c r="R32" s="101">
        <v>1</v>
      </c>
      <c r="S32" s="82"/>
      <c r="T32" s="102"/>
      <c r="U32" s="102"/>
      <c r="V32" s="25">
        <f t="shared" si="4"/>
        <v>26</v>
      </c>
      <c r="W32" s="106" t="s">
        <v>195</v>
      </c>
      <c r="X32" s="27" t="s">
        <v>150</v>
      </c>
      <c r="Y32" s="27" t="s">
        <v>150</v>
      </c>
      <c r="Z32" s="52">
        <v>2</v>
      </c>
      <c r="AA32" s="54"/>
      <c r="AB32" s="85">
        <v>2022</v>
      </c>
      <c r="AC32" s="85">
        <v>2023</v>
      </c>
      <c r="AD32" s="82">
        <f>AF32*3+AG32</f>
        <v>11</v>
      </c>
      <c r="AE32" s="52">
        <f>AF32+AG32+AH32</f>
        <v>6</v>
      </c>
      <c r="AF32" s="52">
        <v>3</v>
      </c>
      <c r="AG32" s="52">
        <v>2</v>
      </c>
      <c r="AH32" s="52">
        <v>1</v>
      </c>
      <c r="AI32" s="52">
        <v>9</v>
      </c>
      <c r="AJ32" s="52">
        <v>6</v>
      </c>
      <c r="AK32" s="52">
        <f>AI32-AJ32</f>
        <v>3</v>
      </c>
    </row>
    <row r="33" spans="2:37" x14ac:dyDescent="0.25">
      <c r="B33" s="89">
        <f t="shared" si="3"/>
        <v>27</v>
      </c>
      <c r="C33" s="40" t="s">
        <v>83</v>
      </c>
      <c r="D33" s="39" t="s">
        <v>168</v>
      </c>
      <c r="E33" s="39" t="s">
        <v>19</v>
      </c>
      <c r="F33" s="52">
        <v>2</v>
      </c>
      <c r="G33" s="54"/>
      <c r="H33" s="85">
        <v>2022</v>
      </c>
      <c r="I33" s="85">
        <v>2024</v>
      </c>
      <c r="J33" s="82">
        <f t="shared" si="5"/>
        <v>7</v>
      </c>
      <c r="K33" s="52">
        <f t="shared" si="1"/>
        <v>4</v>
      </c>
      <c r="L33" s="52">
        <v>2</v>
      </c>
      <c r="M33" s="52">
        <v>1</v>
      </c>
      <c r="N33" s="52">
        <v>1</v>
      </c>
      <c r="O33" s="52">
        <v>6</v>
      </c>
      <c r="P33" s="52">
        <v>5</v>
      </c>
      <c r="Q33" s="100">
        <f t="shared" si="2"/>
        <v>1</v>
      </c>
      <c r="R33" s="101"/>
      <c r="S33" s="82">
        <v>1</v>
      </c>
      <c r="T33" s="102"/>
      <c r="U33" s="102"/>
      <c r="V33" s="25">
        <f t="shared" si="4"/>
        <v>27</v>
      </c>
      <c r="W33" s="106" t="s">
        <v>101</v>
      </c>
      <c r="X33" s="27" t="s">
        <v>150</v>
      </c>
      <c r="Y33" s="27" t="s">
        <v>150</v>
      </c>
      <c r="Z33" s="52">
        <v>2</v>
      </c>
      <c r="AA33" s="54"/>
      <c r="AB33" s="85">
        <v>2022</v>
      </c>
      <c r="AC33" s="85">
        <v>2023</v>
      </c>
      <c r="AD33" s="82">
        <f>AF33*3+AG33</f>
        <v>4</v>
      </c>
      <c r="AE33" s="52">
        <f>AF33+AG33+AH33</f>
        <v>3</v>
      </c>
      <c r="AF33" s="52">
        <v>1</v>
      </c>
      <c r="AG33" s="52">
        <v>1</v>
      </c>
      <c r="AH33" s="52">
        <v>1</v>
      </c>
      <c r="AI33" s="52">
        <v>3</v>
      </c>
      <c r="AJ33" s="52">
        <v>6</v>
      </c>
      <c r="AK33" s="52">
        <f>AI33-AJ33</f>
        <v>-3</v>
      </c>
    </row>
    <row r="34" spans="2:37" x14ac:dyDescent="0.25">
      <c r="B34" s="89">
        <f t="shared" si="3"/>
        <v>28</v>
      </c>
      <c r="C34" s="40" t="s">
        <v>43</v>
      </c>
      <c r="D34" s="27" t="s">
        <v>150</v>
      </c>
      <c r="E34" s="27" t="s">
        <v>150</v>
      </c>
      <c r="F34" s="52">
        <v>3</v>
      </c>
      <c r="G34" s="54"/>
      <c r="H34" s="85">
        <v>2022</v>
      </c>
      <c r="I34" s="85">
        <v>2025</v>
      </c>
      <c r="J34" s="82">
        <f t="shared" si="5"/>
        <v>7</v>
      </c>
      <c r="K34" s="52">
        <f t="shared" si="1"/>
        <v>5</v>
      </c>
      <c r="L34" s="52">
        <v>2</v>
      </c>
      <c r="M34" s="52">
        <v>1</v>
      </c>
      <c r="N34" s="52">
        <v>2</v>
      </c>
      <c r="O34" s="52">
        <v>3</v>
      </c>
      <c r="P34" s="52">
        <v>3</v>
      </c>
      <c r="Q34" s="100">
        <f t="shared" si="2"/>
        <v>0</v>
      </c>
      <c r="R34" s="101"/>
      <c r="S34" s="82">
        <v>1</v>
      </c>
      <c r="T34" s="102"/>
      <c r="U34" s="102"/>
      <c r="V34" s="25">
        <f t="shared" si="4"/>
        <v>28</v>
      </c>
      <c r="W34" s="105" t="s">
        <v>20</v>
      </c>
      <c r="X34" s="27" t="s">
        <v>150</v>
      </c>
      <c r="Y34" s="27" t="s">
        <v>150</v>
      </c>
      <c r="Z34" s="52">
        <v>3</v>
      </c>
      <c r="AA34" s="54"/>
      <c r="AB34" s="85">
        <v>2022</v>
      </c>
      <c r="AC34" s="85">
        <v>2024</v>
      </c>
      <c r="AD34" s="82">
        <f>AF34*3+AG34</f>
        <v>7</v>
      </c>
      <c r="AE34" s="52">
        <f>AF34+AG34+AH34</f>
        <v>5</v>
      </c>
      <c r="AF34" s="52">
        <v>2</v>
      </c>
      <c r="AG34" s="52">
        <v>1</v>
      </c>
      <c r="AH34" s="52">
        <v>2</v>
      </c>
      <c r="AI34" s="52">
        <v>6</v>
      </c>
      <c r="AJ34" s="52">
        <v>7</v>
      </c>
      <c r="AK34" s="52">
        <f>AI34-AJ34</f>
        <v>-1</v>
      </c>
    </row>
    <row r="35" spans="2:37" x14ac:dyDescent="0.25">
      <c r="B35" s="89">
        <f t="shared" si="3"/>
        <v>29</v>
      </c>
      <c r="C35" s="26" t="s">
        <v>20</v>
      </c>
      <c r="D35" s="27" t="s">
        <v>150</v>
      </c>
      <c r="E35" s="27" t="s">
        <v>150</v>
      </c>
      <c r="F35" s="52">
        <v>3</v>
      </c>
      <c r="G35" s="54"/>
      <c r="H35" s="85">
        <v>2022</v>
      </c>
      <c r="I35" s="85">
        <v>2024</v>
      </c>
      <c r="J35" s="82">
        <f t="shared" si="5"/>
        <v>7</v>
      </c>
      <c r="K35" s="52">
        <f t="shared" si="1"/>
        <v>5</v>
      </c>
      <c r="L35" s="52">
        <v>2</v>
      </c>
      <c r="M35" s="52">
        <v>1</v>
      </c>
      <c r="N35" s="52">
        <v>2</v>
      </c>
      <c r="O35" s="52">
        <v>6</v>
      </c>
      <c r="P35" s="52">
        <v>7</v>
      </c>
      <c r="Q35" s="100">
        <f t="shared" si="2"/>
        <v>-1</v>
      </c>
      <c r="R35" s="101"/>
      <c r="S35" s="82">
        <v>1</v>
      </c>
      <c r="T35" s="102"/>
      <c r="U35" s="102"/>
      <c r="V35" s="25">
        <f t="shared" si="4"/>
        <v>29</v>
      </c>
      <c r="W35" s="108" t="s">
        <v>415</v>
      </c>
      <c r="X35" s="76" t="s">
        <v>8</v>
      </c>
      <c r="Y35" s="38" t="s">
        <v>8</v>
      </c>
      <c r="Z35" s="52">
        <v>1</v>
      </c>
      <c r="AA35" s="52"/>
      <c r="AB35" s="85">
        <v>2024</v>
      </c>
      <c r="AC35" s="85">
        <v>2024</v>
      </c>
      <c r="AD35" s="82">
        <f>AF35*3+AG35</f>
        <v>4</v>
      </c>
      <c r="AE35" s="52">
        <f>AF35+AG35+AH35</f>
        <v>2</v>
      </c>
      <c r="AF35" s="52">
        <v>1</v>
      </c>
      <c r="AG35" s="52">
        <v>1</v>
      </c>
      <c r="AH35" s="52">
        <v>0</v>
      </c>
      <c r="AI35" s="52">
        <v>4</v>
      </c>
      <c r="AJ35" s="52">
        <v>2</v>
      </c>
      <c r="AK35" s="52">
        <f>AI35-AJ35</f>
        <v>2</v>
      </c>
    </row>
    <row r="36" spans="2:37" x14ac:dyDescent="0.25">
      <c r="B36" s="89">
        <f t="shared" si="3"/>
        <v>30</v>
      </c>
      <c r="C36" s="26" t="s">
        <v>11</v>
      </c>
      <c r="D36" s="27" t="s">
        <v>150</v>
      </c>
      <c r="E36" s="27" t="s">
        <v>150</v>
      </c>
      <c r="F36" s="52">
        <v>2</v>
      </c>
      <c r="G36" s="54"/>
      <c r="H36" s="85">
        <v>2022</v>
      </c>
      <c r="I36" s="85">
        <v>2023</v>
      </c>
      <c r="J36" s="82">
        <f t="shared" si="5"/>
        <v>7</v>
      </c>
      <c r="K36" s="52">
        <f t="shared" si="1"/>
        <v>4</v>
      </c>
      <c r="L36" s="52">
        <v>2</v>
      </c>
      <c r="M36" s="52">
        <v>1</v>
      </c>
      <c r="N36" s="52">
        <v>1</v>
      </c>
      <c r="O36" s="52">
        <v>2</v>
      </c>
      <c r="P36" s="52">
        <v>3</v>
      </c>
      <c r="Q36" s="100">
        <f t="shared" si="2"/>
        <v>-1</v>
      </c>
      <c r="R36" s="101"/>
      <c r="S36" s="82">
        <v>1</v>
      </c>
      <c r="T36" s="102"/>
      <c r="U36" s="102"/>
      <c r="V36" s="25">
        <f t="shared" si="4"/>
        <v>30</v>
      </c>
      <c r="W36" s="105" t="s">
        <v>22</v>
      </c>
      <c r="X36" s="27" t="s">
        <v>150</v>
      </c>
      <c r="Y36" s="27" t="s">
        <v>150</v>
      </c>
      <c r="Z36" s="52">
        <v>3</v>
      </c>
      <c r="AA36" s="54">
        <v>3</v>
      </c>
      <c r="AB36" s="85">
        <v>2022</v>
      </c>
      <c r="AC36" s="85">
        <v>2024</v>
      </c>
      <c r="AD36" s="82">
        <f>AF36*3+AG36</f>
        <v>42</v>
      </c>
      <c r="AE36" s="52">
        <f>AF36+AG36+AH36</f>
        <v>16</v>
      </c>
      <c r="AF36" s="52">
        <v>13</v>
      </c>
      <c r="AG36" s="52">
        <v>3</v>
      </c>
      <c r="AH36" s="52">
        <v>0</v>
      </c>
      <c r="AI36" s="52">
        <v>33</v>
      </c>
      <c r="AJ36" s="52">
        <v>7</v>
      </c>
      <c r="AK36" s="52">
        <f>AI36-AJ36</f>
        <v>26</v>
      </c>
    </row>
    <row r="37" spans="2:37" x14ac:dyDescent="0.25">
      <c r="B37" s="89">
        <f t="shared" si="3"/>
        <v>31</v>
      </c>
      <c r="C37" s="40" t="s">
        <v>97</v>
      </c>
      <c r="D37" s="39" t="s">
        <v>52</v>
      </c>
      <c r="E37" s="39" t="s">
        <v>52</v>
      </c>
      <c r="F37" s="52">
        <v>2</v>
      </c>
      <c r="G37" s="52"/>
      <c r="H37" s="85">
        <v>2022</v>
      </c>
      <c r="I37" s="85">
        <v>2023</v>
      </c>
      <c r="J37" s="82">
        <f t="shared" si="5"/>
        <v>7</v>
      </c>
      <c r="K37" s="52">
        <f t="shared" si="1"/>
        <v>5</v>
      </c>
      <c r="L37" s="52">
        <v>2</v>
      </c>
      <c r="M37" s="52">
        <v>1</v>
      </c>
      <c r="N37" s="52">
        <v>2</v>
      </c>
      <c r="O37" s="52">
        <v>5</v>
      </c>
      <c r="P37" s="52">
        <v>7</v>
      </c>
      <c r="Q37" s="100">
        <f t="shared" si="2"/>
        <v>-2</v>
      </c>
      <c r="R37" s="101">
        <v>1</v>
      </c>
      <c r="S37" s="82"/>
      <c r="T37" s="102"/>
      <c r="U37" s="102"/>
      <c r="V37" s="25">
        <f t="shared" si="4"/>
        <v>31</v>
      </c>
      <c r="W37" s="106" t="s">
        <v>83</v>
      </c>
      <c r="X37" s="39" t="s">
        <v>168</v>
      </c>
      <c r="Y37" s="39" t="s">
        <v>19</v>
      </c>
      <c r="Z37" s="52">
        <v>2</v>
      </c>
      <c r="AA37" s="54"/>
      <c r="AB37" s="85">
        <v>2022</v>
      </c>
      <c r="AC37" s="85">
        <v>2024</v>
      </c>
      <c r="AD37" s="82">
        <f>AF37*3+AG37</f>
        <v>7</v>
      </c>
      <c r="AE37" s="52">
        <f>AF37+AG37+AH37</f>
        <v>4</v>
      </c>
      <c r="AF37" s="52">
        <v>2</v>
      </c>
      <c r="AG37" s="52">
        <v>1</v>
      </c>
      <c r="AH37" s="52">
        <v>1</v>
      </c>
      <c r="AI37" s="52">
        <v>6</v>
      </c>
      <c r="AJ37" s="52">
        <v>5</v>
      </c>
      <c r="AK37" s="52">
        <f>AI37-AJ37</f>
        <v>1</v>
      </c>
    </row>
    <row r="38" spans="2:37" x14ac:dyDescent="0.25">
      <c r="B38" s="89">
        <f t="shared" si="3"/>
        <v>32</v>
      </c>
      <c r="C38" s="40" t="s">
        <v>91</v>
      </c>
      <c r="D38" s="39" t="s">
        <v>92</v>
      </c>
      <c r="E38" s="39" t="s">
        <v>8</v>
      </c>
      <c r="F38" s="52">
        <v>4</v>
      </c>
      <c r="G38" s="54"/>
      <c r="H38" s="85">
        <v>2022</v>
      </c>
      <c r="I38" s="85">
        <v>2025</v>
      </c>
      <c r="J38" s="82">
        <f t="shared" si="5"/>
        <v>7</v>
      </c>
      <c r="K38" s="52">
        <f t="shared" si="1"/>
        <v>6</v>
      </c>
      <c r="L38" s="52">
        <v>2</v>
      </c>
      <c r="M38" s="52">
        <v>1</v>
      </c>
      <c r="N38" s="52">
        <v>3</v>
      </c>
      <c r="O38" s="52">
        <v>4</v>
      </c>
      <c r="P38" s="52">
        <v>6</v>
      </c>
      <c r="Q38" s="100">
        <f t="shared" si="2"/>
        <v>-2</v>
      </c>
      <c r="R38" s="101"/>
      <c r="S38" s="82">
        <v>1</v>
      </c>
      <c r="T38" s="102"/>
      <c r="U38" s="102"/>
      <c r="V38" s="25">
        <f t="shared" si="4"/>
        <v>32</v>
      </c>
      <c r="W38" s="108" t="s">
        <v>85</v>
      </c>
      <c r="X38" s="39" t="s">
        <v>150</v>
      </c>
      <c r="Y38" s="39" t="s">
        <v>150</v>
      </c>
      <c r="Z38" s="52">
        <v>2</v>
      </c>
      <c r="AA38" s="54"/>
      <c r="AB38" s="85">
        <v>2022</v>
      </c>
      <c r="AC38" s="85">
        <v>2023</v>
      </c>
      <c r="AD38" s="82">
        <f>AF38*3+AG38</f>
        <v>4</v>
      </c>
      <c r="AE38" s="52">
        <f>AF38+AG38+AH38</f>
        <v>3</v>
      </c>
      <c r="AF38" s="52">
        <v>1</v>
      </c>
      <c r="AG38" s="52">
        <v>1</v>
      </c>
      <c r="AH38" s="52">
        <v>1</v>
      </c>
      <c r="AI38" s="52">
        <v>3</v>
      </c>
      <c r="AJ38" s="52">
        <v>3</v>
      </c>
      <c r="AK38" s="52">
        <f>AI38-AJ38</f>
        <v>0</v>
      </c>
    </row>
    <row r="39" spans="2:37" x14ac:dyDescent="0.25">
      <c r="B39" s="89">
        <f t="shared" si="3"/>
        <v>33</v>
      </c>
      <c r="C39" s="40" t="s">
        <v>194</v>
      </c>
      <c r="D39" s="27" t="s">
        <v>150</v>
      </c>
      <c r="E39" s="27" t="s">
        <v>150</v>
      </c>
      <c r="F39" s="52">
        <v>2</v>
      </c>
      <c r="G39" s="54"/>
      <c r="H39" s="85">
        <v>2022</v>
      </c>
      <c r="I39" s="85">
        <v>2023</v>
      </c>
      <c r="J39" s="82">
        <f t="shared" si="5"/>
        <v>7</v>
      </c>
      <c r="K39" s="52">
        <f t="shared" ref="K39:K70" si="6">L39+M39+N39</f>
        <v>5</v>
      </c>
      <c r="L39" s="52">
        <v>2</v>
      </c>
      <c r="M39" s="52">
        <v>1</v>
      </c>
      <c r="N39" s="52">
        <v>2</v>
      </c>
      <c r="O39" s="52">
        <v>3</v>
      </c>
      <c r="P39" s="52">
        <v>6</v>
      </c>
      <c r="Q39" s="100">
        <f t="shared" ref="Q39:Q70" si="7">O39-P39</f>
        <v>-3</v>
      </c>
      <c r="R39" s="101">
        <v>1</v>
      </c>
      <c r="S39" s="82"/>
      <c r="T39" s="102"/>
      <c r="U39" s="102"/>
      <c r="V39" s="25">
        <f t="shared" si="4"/>
        <v>33</v>
      </c>
      <c r="W39" s="105" t="s">
        <v>26</v>
      </c>
      <c r="X39" s="39" t="s">
        <v>27</v>
      </c>
      <c r="Y39" s="39" t="s">
        <v>27</v>
      </c>
      <c r="Z39" s="52">
        <v>2</v>
      </c>
      <c r="AA39" s="54"/>
      <c r="AB39" s="85">
        <v>2022</v>
      </c>
      <c r="AC39" s="85">
        <v>2023</v>
      </c>
      <c r="AD39" s="82">
        <f>AF39*3+AG39</f>
        <v>1</v>
      </c>
      <c r="AE39" s="52">
        <f>AF39+AG39+AH39</f>
        <v>3</v>
      </c>
      <c r="AF39" s="52">
        <v>0</v>
      </c>
      <c r="AG39" s="52">
        <v>1</v>
      </c>
      <c r="AH39" s="52">
        <v>2</v>
      </c>
      <c r="AI39" s="52">
        <v>1</v>
      </c>
      <c r="AJ39" s="52">
        <v>4</v>
      </c>
      <c r="AK39" s="52">
        <f>AI39-AJ39</f>
        <v>-3</v>
      </c>
    </row>
    <row r="40" spans="2:37" x14ac:dyDescent="0.25">
      <c r="B40" s="89">
        <f t="shared" si="3"/>
        <v>34</v>
      </c>
      <c r="C40" s="40" t="s">
        <v>90</v>
      </c>
      <c r="D40" s="39" t="s">
        <v>150</v>
      </c>
      <c r="E40" s="39" t="s">
        <v>150</v>
      </c>
      <c r="F40" s="52">
        <v>1</v>
      </c>
      <c r="G40" s="54"/>
      <c r="H40" s="85">
        <v>2022</v>
      </c>
      <c r="I40" s="85">
        <v>2022</v>
      </c>
      <c r="J40" s="82">
        <f t="shared" si="5"/>
        <v>6</v>
      </c>
      <c r="K40" s="52">
        <f t="shared" si="6"/>
        <v>3</v>
      </c>
      <c r="L40" s="52">
        <v>2</v>
      </c>
      <c r="M40" s="52">
        <v>0</v>
      </c>
      <c r="N40" s="52">
        <v>1</v>
      </c>
      <c r="O40" s="52">
        <v>5</v>
      </c>
      <c r="P40" s="52">
        <v>1</v>
      </c>
      <c r="Q40" s="100">
        <f t="shared" si="7"/>
        <v>4</v>
      </c>
      <c r="R40" s="101"/>
      <c r="S40" s="82"/>
      <c r="T40" s="102"/>
      <c r="U40" s="102"/>
      <c r="V40" s="25">
        <f t="shared" si="4"/>
        <v>34</v>
      </c>
      <c r="W40" s="105" t="s">
        <v>283</v>
      </c>
      <c r="X40" s="39" t="s">
        <v>150</v>
      </c>
      <c r="Y40" s="39" t="s">
        <v>150</v>
      </c>
      <c r="Z40" s="52">
        <v>1</v>
      </c>
      <c r="AA40" s="54"/>
      <c r="AB40" s="85">
        <v>2023</v>
      </c>
      <c r="AC40" s="85">
        <v>2023</v>
      </c>
      <c r="AD40" s="82">
        <f>AF40*3+AG40</f>
        <v>3</v>
      </c>
      <c r="AE40" s="52">
        <f>AF40+AG40+AH40</f>
        <v>2</v>
      </c>
      <c r="AF40" s="52">
        <v>1</v>
      </c>
      <c r="AG40" s="52">
        <v>0</v>
      </c>
      <c r="AH40" s="52">
        <v>1</v>
      </c>
      <c r="AI40" s="52">
        <v>4</v>
      </c>
      <c r="AJ40" s="52">
        <v>2</v>
      </c>
      <c r="AK40" s="52">
        <f>AI40-AJ40</f>
        <v>2</v>
      </c>
    </row>
    <row r="41" spans="2:37" x14ac:dyDescent="0.25">
      <c r="B41" s="89">
        <f t="shared" si="3"/>
        <v>35</v>
      </c>
      <c r="C41" s="40" t="s">
        <v>266</v>
      </c>
      <c r="D41" s="39" t="s">
        <v>150</v>
      </c>
      <c r="E41" s="39" t="s">
        <v>150</v>
      </c>
      <c r="F41" s="52">
        <v>1</v>
      </c>
      <c r="G41" s="54"/>
      <c r="H41" s="85">
        <v>2023</v>
      </c>
      <c r="I41" s="85">
        <v>2023</v>
      </c>
      <c r="J41" s="82">
        <f t="shared" si="5"/>
        <v>6</v>
      </c>
      <c r="K41" s="52">
        <f t="shared" si="6"/>
        <v>3</v>
      </c>
      <c r="L41" s="52">
        <v>2</v>
      </c>
      <c r="M41" s="52">
        <v>0</v>
      </c>
      <c r="N41" s="52">
        <v>1</v>
      </c>
      <c r="O41" s="52">
        <v>5</v>
      </c>
      <c r="P41" s="52">
        <v>2</v>
      </c>
      <c r="Q41" s="100">
        <f t="shared" si="7"/>
        <v>3</v>
      </c>
      <c r="R41" s="101"/>
      <c r="S41" s="82"/>
      <c r="T41" s="102"/>
      <c r="U41" s="102"/>
      <c r="V41" s="25">
        <f t="shared" si="4"/>
        <v>35</v>
      </c>
      <c r="W41" s="108" t="s">
        <v>86</v>
      </c>
      <c r="X41" s="39" t="s">
        <v>87</v>
      </c>
      <c r="Y41" s="39" t="s">
        <v>87</v>
      </c>
      <c r="Z41" s="52">
        <v>3</v>
      </c>
      <c r="AA41" s="54"/>
      <c r="AB41" s="85">
        <v>2022</v>
      </c>
      <c r="AC41" s="85">
        <v>2024</v>
      </c>
      <c r="AD41" s="82">
        <f>AF41*3+AG41</f>
        <v>12</v>
      </c>
      <c r="AE41" s="52">
        <f>AF41+AG41+AH41</f>
        <v>7</v>
      </c>
      <c r="AF41" s="52">
        <v>4</v>
      </c>
      <c r="AG41" s="52">
        <v>0</v>
      </c>
      <c r="AH41" s="52">
        <v>3</v>
      </c>
      <c r="AI41" s="52">
        <v>10</v>
      </c>
      <c r="AJ41" s="52">
        <v>13</v>
      </c>
      <c r="AK41" s="52">
        <f>AI41-AJ41</f>
        <v>-3</v>
      </c>
    </row>
    <row r="42" spans="2:37" x14ac:dyDescent="0.25">
      <c r="B42" s="89">
        <f t="shared" si="3"/>
        <v>36</v>
      </c>
      <c r="C42" s="40" t="s">
        <v>197</v>
      </c>
      <c r="D42" s="39" t="s">
        <v>150</v>
      </c>
      <c r="E42" s="39" t="s">
        <v>150</v>
      </c>
      <c r="F42" s="52">
        <v>2</v>
      </c>
      <c r="G42" s="54"/>
      <c r="H42" s="85">
        <v>2022</v>
      </c>
      <c r="I42" s="85">
        <v>2023</v>
      </c>
      <c r="J42" s="82">
        <f t="shared" si="5"/>
        <v>6</v>
      </c>
      <c r="K42" s="52">
        <f t="shared" si="6"/>
        <v>4</v>
      </c>
      <c r="L42" s="52">
        <v>1</v>
      </c>
      <c r="M42" s="52">
        <v>3</v>
      </c>
      <c r="N42" s="52">
        <v>0</v>
      </c>
      <c r="O42" s="52">
        <v>5</v>
      </c>
      <c r="P42" s="52">
        <v>4</v>
      </c>
      <c r="Q42" s="100">
        <f t="shared" si="7"/>
        <v>1</v>
      </c>
      <c r="R42" s="101">
        <v>1</v>
      </c>
      <c r="S42" s="82">
        <v>2</v>
      </c>
      <c r="T42" s="102"/>
      <c r="U42" s="102"/>
      <c r="V42" s="25">
        <f t="shared" si="4"/>
        <v>36</v>
      </c>
      <c r="W42" s="108" t="s">
        <v>428</v>
      </c>
      <c r="X42" s="76" t="s">
        <v>190</v>
      </c>
      <c r="Y42" s="76" t="s">
        <v>71</v>
      </c>
      <c r="Z42" s="52">
        <v>1</v>
      </c>
      <c r="AA42" s="52"/>
      <c r="AB42" s="85">
        <v>2024</v>
      </c>
      <c r="AC42" s="85">
        <v>2024</v>
      </c>
      <c r="AD42" s="82">
        <f>AF42*3+AG42</f>
        <v>0</v>
      </c>
      <c r="AE42" s="52">
        <f>AF42+AG42+AH42</f>
        <v>1</v>
      </c>
      <c r="AF42" s="52">
        <v>0</v>
      </c>
      <c r="AG42" s="52">
        <v>0</v>
      </c>
      <c r="AH42" s="52">
        <v>1</v>
      </c>
      <c r="AI42" s="52">
        <v>1</v>
      </c>
      <c r="AJ42" s="52">
        <v>2</v>
      </c>
      <c r="AK42" s="52">
        <f>AI42-AJ42</f>
        <v>-1</v>
      </c>
    </row>
    <row r="43" spans="2:37" x14ac:dyDescent="0.25">
      <c r="B43" s="89">
        <f t="shared" si="3"/>
        <v>37</v>
      </c>
      <c r="C43" s="40" t="s">
        <v>267</v>
      </c>
      <c r="D43" s="39" t="s">
        <v>150</v>
      </c>
      <c r="E43" s="39" t="s">
        <v>150</v>
      </c>
      <c r="F43" s="52">
        <v>1</v>
      </c>
      <c r="G43" s="54"/>
      <c r="H43" s="85">
        <v>2023</v>
      </c>
      <c r="I43" s="85">
        <v>2023</v>
      </c>
      <c r="J43" s="82">
        <f t="shared" si="5"/>
        <v>6</v>
      </c>
      <c r="K43" s="52">
        <f t="shared" si="6"/>
        <v>3</v>
      </c>
      <c r="L43" s="52">
        <v>2</v>
      </c>
      <c r="M43" s="52">
        <v>0</v>
      </c>
      <c r="N43" s="52">
        <v>1</v>
      </c>
      <c r="O43" s="52">
        <v>4</v>
      </c>
      <c r="P43" s="52">
        <v>3</v>
      </c>
      <c r="Q43" s="100">
        <f t="shared" si="7"/>
        <v>1</v>
      </c>
      <c r="R43" s="101"/>
      <c r="S43" s="82"/>
      <c r="T43" s="102"/>
      <c r="U43" s="102"/>
      <c r="V43" s="25">
        <f t="shared" si="4"/>
        <v>37</v>
      </c>
      <c r="W43" s="108" t="s">
        <v>421</v>
      </c>
      <c r="X43" s="76" t="s">
        <v>179</v>
      </c>
      <c r="Y43" s="38" t="s">
        <v>179</v>
      </c>
      <c r="Z43" s="52">
        <v>1</v>
      </c>
      <c r="AA43" s="52"/>
      <c r="AB43" s="85">
        <v>2024</v>
      </c>
      <c r="AC43" s="85">
        <v>2024</v>
      </c>
      <c r="AD43" s="82">
        <f>AF43*3+AG43</f>
        <v>0</v>
      </c>
      <c r="AE43" s="52">
        <f>AF43+AG43+AH43</f>
        <v>1</v>
      </c>
      <c r="AF43" s="52">
        <v>0</v>
      </c>
      <c r="AG43" s="52">
        <v>0</v>
      </c>
      <c r="AH43" s="52">
        <v>1</v>
      </c>
      <c r="AI43" s="52">
        <v>1</v>
      </c>
      <c r="AJ43" s="52">
        <v>3</v>
      </c>
      <c r="AK43" s="52">
        <f>AI43-AJ43</f>
        <v>-2</v>
      </c>
    </row>
    <row r="44" spans="2:37" x14ac:dyDescent="0.25">
      <c r="B44" s="89">
        <f t="shared" si="3"/>
        <v>38</v>
      </c>
      <c r="C44" s="41" t="s">
        <v>422</v>
      </c>
      <c r="D44" s="76" t="s">
        <v>49</v>
      </c>
      <c r="E44" s="38" t="s">
        <v>187</v>
      </c>
      <c r="F44" s="52">
        <v>1</v>
      </c>
      <c r="G44" s="54"/>
      <c r="H44" s="85">
        <v>2024</v>
      </c>
      <c r="I44" s="85">
        <v>2024</v>
      </c>
      <c r="J44" s="82">
        <f t="shared" si="5"/>
        <v>6</v>
      </c>
      <c r="K44" s="52">
        <f t="shared" si="6"/>
        <v>3</v>
      </c>
      <c r="L44" s="52">
        <v>2</v>
      </c>
      <c r="M44" s="52">
        <v>0</v>
      </c>
      <c r="N44" s="52">
        <v>1</v>
      </c>
      <c r="O44" s="52">
        <v>6</v>
      </c>
      <c r="P44" s="52">
        <v>6</v>
      </c>
      <c r="Q44" s="100">
        <f t="shared" si="7"/>
        <v>0</v>
      </c>
      <c r="R44" s="101"/>
      <c r="S44" s="82"/>
      <c r="T44" s="102"/>
      <c r="U44" s="102"/>
      <c r="V44" s="25">
        <f t="shared" si="4"/>
        <v>38</v>
      </c>
      <c r="W44" s="105" t="s">
        <v>30</v>
      </c>
      <c r="X44" s="39" t="s">
        <v>150</v>
      </c>
      <c r="Y44" s="39" t="s">
        <v>150</v>
      </c>
      <c r="Z44" s="52">
        <v>2</v>
      </c>
      <c r="AA44" s="54"/>
      <c r="AB44" s="85">
        <v>2022</v>
      </c>
      <c r="AC44" s="85">
        <v>2023</v>
      </c>
      <c r="AD44" s="82">
        <f>AF44*3+AG44</f>
        <v>4</v>
      </c>
      <c r="AE44" s="52">
        <f>AF44+AG44+AH44</f>
        <v>3</v>
      </c>
      <c r="AF44" s="52">
        <v>1</v>
      </c>
      <c r="AG44" s="52">
        <v>1</v>
      </c>
      <c r="AH44" s="52">
        <v>1</v>
      </c>
      <c r="AI44" s="52">
        <v>4</v>
      </c>
      <c r="AJ44" s="52">
        <v>4</v>
      </c>
      <c r="AK44" s="52">
        <f>AI44-AJ44</f>
        <v>0</v>
      </c>
    </row>
    <row r="45" spans="2:37" x14ac:dyDescent="0.25">
      <c r="B45" s="89">
        <f t="shared" si="3"/>
        <v>39</v>
      </c>
      <c r="C45" s="40" t="s">
        <v>76</v>
      </c>
      <c r="D45" s="76" t="s">
        <v>150</v>
      </c>
      <c r="E45" s="76" t="s">
        <v>150</v>
      </c>
      <c r="F45" s="52">
        <v>3</v>
      </c>
      <c r="G45" s="54"/>
      <c r="H45" s="85">
        <v>2022</v>
      </c>
      <c r="I45" s="85">
        <v>2024</v>
      </c>
      <c r="J45" s="82">
        <f>L45*3+M45-3</f>
        <v>5</v>
      </c>
      <c r="K45" s="52">
        <f t="shared" si="6"/>
        <v>5</v>
      </c>
      <c r="L45" s="52">
        <v>2</v>
      </c>
      <c r="M45" s="52">
        <v>2</v>
      </c>
      <c r="N45" s="52">
        <v>1</v>
      </c>
      <c r="O45" s="52">
        <v>5</v>
      </c>
      <c r="P45" s="52">
        <v>3</v>
      </c>
      <c r="Q45" s="100">
        <f t="shared" si="7"/>
        <v>2</v>
      </c>
      <c r="R45" s="101">
        <v>1</v>
      </c>
      <c r="S45" s="82">
        <v>1</v>
      </c>
      <c r="T45" s="102"/>
      <c r="U45" s="102"/>
      <c r="V45" s="25">
        <f t="shared" si="4"/>
        <v>39</v>
      </c>
      <c r="W45" s="106" t="s">
        <v>263</v>
      </c>
      <c r="X45" s="39" t="s">
        <v>59</v>
      </c>
      <c r="Y45" s="39" t="s">
        <v>59</v>
      </c>
      <c r="Z45" s="52">
        <v>2</v>
      </c>
      <c r="AA45" s="54"/>
      <c r="AB45" s="85">
        <v>2023</v>
      </c>
      <c r="AC45" s="85">
        <v>2024</v>
      </c>
      <c r="AD45" s="82">
        <f>AF45*3+AG45</f>
        <v>14</v>
      </c>
      <c r="AE45" s="52">
        <f>AF45+AG45+AH45</f>
        <v>9</v>
      </c>
      <c r="AF45" s="52">
        <v>3</v>
      </c>
      <c r="AG45" s="52">
        <v>5</v>
      </c>
      <c r="AH45" s="52">
        <v>1</v>
      </c>
      <c r="AI45" s="52">
        <v>12</v>
      </c>
      <c r="AJ45" s="52">
        <v>12</v>
      </c>
      <c r="AK45" s="52">
        <f>AI45-AJ45</f>
        <v>0</v>
      </c>
    </row>
    <row r="46" spans="2:37" x14ac:dyDescent="0.25">
      <c r="B46" s="89">
        <f t="shared" si="3"/>
        <v>40</v>
      </c>
      <c r="C46" s="40" t="s">
        <v>98</v>
      </c>
      <c r="D46" s="39" t="s">
        <v>59</v>
      </c>
      <c r="E46" s="39" t="s">
        <v>59</v>
      </c>
      <c r="F46" s="52">
        <v>2</v>
      </c>
      <c r="G46" s="52"/>
      <c r="H46" s="85">
        <v>2022</v>
      </c>
      <c r="I46" s="85">
        <v>2023</v>
      </c>
      <c r="J46" s="82">
        <f t="shared" ref="J46:J61" si="8">L46*3+M46</f>
        <v>5</v>
      </c>
      <c r="K46" s="52">
        <f t="shared" si="6"/>
        <v>3</v>
      </c>
      <c r="L46" s="52">
        <v>1</v>
      </c>
      <c r="M46" s="52">
        <v>2</v>
      </c>
      <c r="N46" s="52">
        <v>0</v>
      </c>
      <c r="O46" s="52">
        <v>2</v>
      </c>
      <c r="P46" s="52">
        <v>1</v>
      </c>
      <c r="Q46" s="100">
        <f t="shared" si="7"/>
        <v>1</v>
      </c>
      <c r="R46" s="101"/>
      <c r="S46" s="82">
        <v>2</v>
      </c>
      <c r="T46" s="102"/>
      <c r="U46" s="102"/>
      <c r="V46" s="25">
        <f t="shared" si="4"/>
        <v>40</v>
      </c>
      <c r="W46" s="108" t="s">
        <v>416</v>
      </c>
      <c r="X46" s="76" t="s">
        <v>417</v>
      </c>
      <c r="Y46" s="38" t="s">
        <v>8</v>
      </c>
      <c r="Z46" s="52">
        <v>1</v>
      </c>
      <c r="AA46" s="52"/>
      <c r="AB46" s="85">
        <v>2024</v>
      </c>
      <c r="AC46" s="85">
        <v>2024</v>
      </c>
      <c r="AD46" s="82">
        <f>AF46*3+AG46</f>
        <v>0</v>
      </c>
      <c r="AE46" s="52">
        <f>AF46+AG46+AH46</f>
        <v>1</v>
      </c>
      <c r="AF46" s="52">
        <v>0</v>
      </c>
      <c r="AG46" s="52">
        <v>0</v>
      </c>
      <c r="AH46" s="52">
        <v>1</v>
      </c>
      <c r="AI46" s="52">
        <v>0</v>
      </c>
      <c r="AJ46" s="52">
        <v>3</v>
      </c>
      <c r="AK46" s="52">
        <f>AI46-AJ46</f>
        <v>-3</v>
      </c>
    </row>
    <row r="47" spans="2:37" x14ac:dyDescent="0.25">
      <c r="B47" s="89">
        <f t="shared" si="3"/>
        <v>41</v>
      </c>
      <c r="C47" s="41" t="s">
        <v>419</v>
      </c>
      <c r="D47" s="76" t="s">
        <v>15</v>
      </c>
      <c r="E47" s="76" t="s">
        <v>16</v>
      </c>
      <c r="F47" s="52">
        <v>1</v>
      </c>
      <c r="G47" s="54"/>
      <c r="H47" s="85">
        <v>2024</v>
      </c>
      <c r="I47" s="85">
        <v>2024</v>
      </c>
      <c r="J47" s="82">
        <f t="shared" si="8"/>
        <v>4</v>
      </c>
      <c r="K47" s="52">
        <f t="shared" si="6"/>
        <v>2</v>
      </c>
      <c r="L47" s="52">
        <v>1</v>
      </c>
      <c r="M47" s="52">
        <v>1</v>
      </c>
      <c r="N47" s="52">
        <v>0</v>
      </c>
      <c r="O47" s="52">
        <v>4</v>
      </c>
      <c r="P47" s="52">
        <v>1</v>
      </c>
      <c r="Q47" s="100">
        <f t="shared" si="7"/>
        <v>3</v>
      </c>
      <c r="R47" s="101"/>
      <c r="S47" s="82">
        <v>1</v>
      </c>
      <c r="T47" s="102"/>
      <c r="U47" s="102"/>
      <c r="V47" s="25">
        <f t="shared" si="4"/>
        <v>41</v>
      </c>
      <c r="W47" s="108" t="s">
        <v>410</v>
      </c>
      <c r="X47" s="76" t="s">
        <v>51</v>
      </c>
      <c r="Y47" s="38" t="s">
        <v>51</v>
      </c>
      <c r="Z47" s="52">
        <v>1</v>
      </c>
      <c r="AA47" s="52"/>
      <c r="AB47" s="85">
        <v>2024</v>
      </c>
      <c r="AC47" s="85">
        <v>2024</v>
      </c>
      <c r="AD47" s="82">
        <f>AF47*3+AG47</f>
        <v>0</v>
      </c>
      <c r="AE47" s="52">
        <f>AF47+AG47+AH47</f>
        <v>1</v>
      </c>
      <c r="AF47" s="52">
        <v>0</v>
      </c>
      <c r="AG47" s="52">
        <v>0</v>
      </c>
      <c r="AH47" s="52">
        <v>1</v>
      </c>
      <c r="AI47" s="52">
        <v>1</v>
      </c>
      <c r="AJ47" s="52">
        <v>5</v>
      </c>
      <c r="AK47" s="52">
        <f>AI47-AJ47</f>
        <v>-4</v>
      </c>
    </row>
    <row r="48" spans="2:37" x14ac:dyDescent="0.25">
      <c r="B48" s="89">
        <f t="shared" si="3"/>
        <v>42</v>
      </c>
      <c r="C48" s="40" t="s">
        <v>411</v>
      </c>
      <c r="D48" s="39" t="s">
        <v>150</v>
      </c>
      <c r="E48" s="39" t="s">
        <v>150</v>
      </c>
      <c r="F48" s="52">
        <v>2</v>
      </c>
      <c r="G48" s="52"/>
      <c r="H48" s="85">
        <v>2024</v>
      </c>
      <c r="I48" s="85">
        <v>2025</v>
      </c>
      <c r="J48" s="82">
        <f t="shared" si="8"/>
        <v>4</v>
      </c>
      <c r="K48" s="52">
        <f t="shared" si="6"/>
        <v>3</v>
      </c>
      <c r="L48" s="52">
        <v>1</v>
      </c>
      <c r="M48" s="52">
        <v>1</v>
      </c>
      <c r="N48" s="52">
        <v>1</v>
      </c>
      <c r="O48" s="52">
        <v>6</v>
      </c>
      <c r="P48" s="52">
        <v>4</v>
      </c>
      <c r="Q48" s="100">
        <f t="shared" si="7"/>
        <v>2</v>
      </c>
      <c r="R48" s="101"/>
      <c r="S48" s="82">
        <v>1</v>
      </c>
      <c r="T48" s="102"/>
      <c r="U48" s="102"/>
      <c r="V48" s="25">
        <f t="shared" si="4"/>
        <v>42</v>
      </c>
      <c r="W48" s="106" t="s">
        <v>196</v>
      </c>
      <c r="X48" s="39" t="s">
        <v>228</v>
      </c>
      <c r="Y48" s="39" t="s">
        <v>228</v>
      </c>
      <c r="Z48" s="52">
        <v>2</v>
      </c>
      <c r="AA48" s="54"/>
      <c r="AB48" s="85">
        <v>2023</v>
      </c>
      <c r="AC48" s="85">
        <v>2024</v>
      </c>
      <c r="AD48" s="82">
        <f>AF48*3+AG48</f>
        <v>2</v>
      </c>
      <c r="AE48" s="52">
        <f>AF48+AG48+AH48</f>
        <v>4</v>
      </c>
      <c r="AF48" s="52">
        <v>0</v>
      </c>
      <c r="AG48" s="52">
        <v>2</v>
      </c>
      <c r="AH48" s="52">
        <v>2</v>
      </c>
      <c r="AI48" s="52">
        <v>4</v>
      </c>
      <c r="AJ48" s="52">
        <v>7</v>
      </c>
      <c r="AK48" s="52">
        <f>AI48-AJ48</f>
        <v>-3</v>
      </c>
    </row>
    <row r="49" spans="2:37" x14ac:dyDescent="0.25">
      <c r="B49" s="89">
        <f t="shared" si="3"/>
        <v>43</v>
      </c>
      <c r="C49" s="40" t="s">
        <v>12</v>
      </c>
      <c r="D49" s="39" t="s">
        <v>87</v>
      </c>
      <c r="E49" s="39" t="s">
        <v>87</v>
      </c>
      <c r="F49" s="52">
        <v>2</v>
      </c>
      <c r="G49" s="52"/>
      <c r="H49" s="85">
        <v>2023</v>
      </c>
      <c r="I49" s="85">
        <v>2025</v>
      </c>
      <c r="J49" s="82">
        <f t="shared" si="8"/>
        <v>4</v>
      </c>
      <c r="K49" s="52">
        <f t="shared" si="6"/>
        <v>3</v>
      </c>
      <c r="L49" s="52">
        <v>1</v>
      </c>
      <c r="M49" s="52">
        <v>1</v>
      </c>
      <c r="N49" s="52">
        <v>1</v>
      </c>
      <c r="O49" s="52">
        <v>6</v>
      </c>
      <c r="P49" s="52">
        <v>5</v>
      </c>
      <c r="Q49" s="100">
        <f t="shared" si="7"/>
        <v>1</v>
      </c>
      <c r="R49" s="101"/>
      <c r="S49" s="82">
        <v>1</v>
      </c>
      <c r="T49" s="102"/>
      <c r="U49" s="102"/>
      <c r="V49" s="25">
        <f t="shared" si="4"/>
        <v>43</v>
      </c>
      <c r="W49" s="107" t="s">
        <v>196</v>
      </c>
      <c r="X49" s="38" t="s">
        <v>51</v>
      </c>
      <c r="Y49" s="38" t="s">
        <v>51</v>
      </c>
      <c r="Z49" s="52">
        <v>1</v>
      </c>
      <c r="AA49" s="54"/>
      <c r="AB49" s="85">
        <v>2022</v>
      </c>
      <c r="AC49" s="85">
        <v>2022</v>
      </c>
      <c r="AD49" s="82">
        <f>AF49*3+AG49</f>
        <v>1</v>
      </c>
      <c r="AE49" s="52">
        <f>AF49+AG49+AH49</f>
        <v>1</v>
      </c>
      <c r="AF49" s="52">
        <v>0</v>
      </c>
      <c r="AG49" s="52">
        <v>1</v>
      </c>
      <c r="AH49" s="52">
        <v>0</v>
      </c>
      <c r="AI49" s="52">
        <v>0</v>
      </c>
      <c r="AJ49" s="52">
        <v>0</v>
      </c>
      <c r="AK49" s="52">
        <f>AI49-AJ49</f>
        <v>0</v>
      </c>
    </row>
    <row r="50" spans="2:37" x14ac:dyDescent="0.25">
      <c r="B50" s="89">
        <f t="shared" si="3"/>
        <v>44</v>
      </c>
      <c r="C50" s="40" t="s">
        <v>79</v>
      </c>
      <c r="D50" s="27" t="s">
        <v>150</v>
      </c>
      <c r="E50" s="27" t="s">
        <v>150</v>
      </c>
      <c r="F50" s="52">
        <v>1</v>
      </c>
      <c r="G50" s="54"/>
      <c r="H50" s="85">
        <v>2022</v>
      </c>
      <c r="I50" s="85">
        <v>2022</v>
      </c>
      <c r="J50" s="82">
        <f t="shared" si="8"/>
        <v>4</v>
      </c>
      <c r="K50" s="52">
        <f t="shared" si="6"/>
        <v>2</v>
      </c>
      <c r="L50" s="52">
        <v>1</v>
      </c>
      <c r="M50" s="52">
        <v>1</v>
      </c>
      <c r="N50" s="52">
        <v>0</v>
      </c>
      <c r="O50" s="52">
        <v>3</v>
      </c>
      <c r="P50" s="52">
        <v>2</v>
      </c>
      <c r="Q50" s="100">
        <f t="shared" si="7"/>
        <v>1</v>
      </c>
      <c r="R50" s="101"/>
      <c r="S50" s="82">
        <v>1</v>
      </c>
      <c r="T50" s="102"/>
      <c r="U50" s="102"/>
      <c r="V50" s="25">
        <f t="shared" si="4"/>
        <v>44</v>
      </c>
      <c r="W50" s="107" t="s">
        <v>196</v>
      </c>
      <c r="X50" s="38" t="s">
        <v>179</v>
      </c>
      <c r="Y50" s="38" t="s">
        <v>179</v>
      </c>
      <c r="Z50" s="52">
        <v>3</v>
      </c>
      <c r="AA50" s="54"/>
      <c r="AB50" s="85">
        <v>2022</v>
      </c>
      <c r="AC50" s="85">
        <v>2024</v>
      </c>
      <c r="AD50" s="82">
        <f>AF50*3+AG50</f>
        <v>1</v>
      </c>
      <c r="AE50" s="52">
        <f>AF50+AG50+AH50</f>
        <v>4</v>
      </c>
      <c r="AF50" s="52">
        <v>0</v>
      </c>
      <c r="AG50" s="52">
        <v>1</v>
      </c>
      <c r="AH50" s="52">
        <v>3</v>
      </c>
      <c r="AI50" s="52">
        <v>0</v>
      </c>
      <c r="AJ50" s="52">
        <v>6</v>
      </c>
      <c r="AK50" s="52">
        <f>AI50-AJ50</f>
        <v>-6</v>
      </c>
    </row>
    <row r="51" spans="2:37" x14ac:dyDescent="0.25">
      <c r="B51" s="89">
        <f t="shared" si="3"/>
        <v>45</v>
      </c>
      <c r="C51" s="41" t="s">
        <v>430</v>
      </c>
      <c r="D51" s="76" t="s">
        <v>38</v>
      </c>
      <c r="E51" s="38" t="s">
        <v>27</v>
      </c>
      <c r="F51" s="52">
        <v>3</v>
      </c>
      <c r="G51" s="54"/>
      <c r="H51" s="85">
        <v>2022</v>
      </c>
      <c r="I51" s="85">
        <v>2024</v>
      </c>
      <c r="J51" s="82">
        <f t="shared" si="8"/>
        <v>4</v>
      </c>
      <c r="K51" s="52">
        <f t="shared" si="6"/>
        <v>4</v>
      </c>
      <c r="L51" s="52">
        <v>1</v>
      </c>
      <c r="M51" s="52">
        <v>1</v>
      </c>
      <c r="N51" s="52">
        <v>2</v>
      </c>
      <c r="O51" s="52">
        <v>6</v>
      </c>
      <c r="P51" s="52">
        <v>6</v>
      </c>
      <c r="Q51" s="100">
        <f t="shared" si="7"/>
        <v>0</v>
      </c>
      <c r="R51" s="101"/>
      <c r="S51" s="82">
        <v>1</v>
      </c>
      <c r="T51" s="102"/>
      <c r="U51" s="102"/>
      <c r="V51" s="25">
        <f t="shared" si="4"/>
        <v>45</v>
      </c>
      <c r="W51" s="106" t="s">
        <v>355</v>
      </c>
      <c r="X51" s="39" t="s">
        <v>150</v>
      </c>
      <c r="Y51" s="39" t="s">
        <v>150</v>
      </c>
      <c r="Z51" s="52">
        <v>1</v>
      </c>
      <c r="AA51" s="54"/>
      <c r="AB51" s="85">
        <v>2022</v>
      </c>
      <c r="AC51" s="85">
        <v>2022</v>
      </c>
      <c r="AD51" s="82">
        <f>AF51*3+AG51</f>
        <v>0</v>
      </c>
      <c r="AE51" s="52">
        <f>AF51+AG51+AH51</f>
        <v>1</v>
      </c>
      <c r="AF51" s="52">
        <v>0</v>
      </c>
      <c r="AG51" s="52">
        <v>0</v>
      </c>
      <c r="AH51" s="52">
        <v>1</v>
      </c>
      <c r="AI51" s="52">
        <v>0</v>
      </c>
      <c r="AJ51" s="52">
        <v>4</v>
      </c>
      <c r="AK51" s="52">
        <f>AI51-AJ51</f>
        <v>-4</v>
      </c>
    </row>
    <row r="52" spans="2:37" x14ac:dyDescent="0.25">
      <c r="B52" s="89">
        <f t="shared" si="3"/>
        <v>46</v>
      </c>
      <c r="C52" s="26" t="s">
        <v>30</v>
      </c>
      <c r="D52" s="39" t="s">
        <v>150</v>
      </c>
      <c r="E52" s="39" t="s">
        <v>150</v>
      </c>
      <c r="F52" s="52">
        <v>2</v>
      </c>
      <c r="G52" s="54"/>
      <c r="H52" s="85">
        <v>2022</v>
      </c>
      <c r="I52" s="85">
        <v>2023</v>
      </c>
      <c r="J52" s="82">
        <f t="shared" si="8"/>
        <v>4</v>
      </c>
      <c r="K52" s="52">
        <f t="shared" si="6"/>
        <v>3</v>
      </c>
      <c r="L52" s="52">
        <v>1</v>
      </c>
      <c r="M52" s="52">
        <v>1</v>
      </c>
      <c r="N52" s="52">
        <v>1</v>
      </c>
      <c r="O52" s="52">
        <v>4</v>
      </c>
      <c r="P52" s="52">
        <v>4</v>
      </c>
      <c r="Q52" s="100">
        <f t="shared" si="7"/>
        <v>0</v>
      </c>
      <c r="R52" s="101"/>
      <c r="S52" s="82">
        <v>1</v>
      </c>
      <c r="T52" s="102"/>
      <c r="U52" s="102"/>
      <c r="V52" s="25">
        <f t="shared" si="4"/>
        <v>46</v>
      </c>
      <c r="W52" s="106" t="s">
        <v>197</v>
      </c>
      <c r="X52" s="39" t="s">
        <v>150</v>
      </c>
      <c r="Y52" s="39" t="s">
        <v>150</v>
      </c>
      <c r="Z52" s="52">
        <v>2</v>
      </c>
      <c r="AA52" s="54"/>
      <c r="AB52" s="85">
        <v>2022</v>
      </c>
      <c r="AC52" s="85">
        <v>2023</v>
      </c>
      <c r="AD52" s="82">
        <f>AF52*3+AG52</f>
        <v>6</v>
      </c>
      <c r="AE52" s="52">
        <f>AF52+AG52+AH52</f>
        <v>4</v>
      </c>
      <c r="AF52" s="52">
        <v>1</v>
      </c>
      <c r="AG52" s="52">
        <v>3</v>
      </c>
      <c r="AH52" s="52">
        <v>0</v>
      </c>
      <c r="AI52" s="52">
        <v>5</v>
      </c>
      <c r="AJ52" s="52">
        <v>4</v>
      </c>
      <c r="AK52" s="52">
        <f>AI52-AJ52</f>
        <v>1</v>
      </c>
    </row>
    <row r="53" spans="2:37" x14ac:dyDescent="0.25">
      <c r="B53" s="89">
        <f t="shared" si="3"/>
        <v>47</v>
      </c>
      <c r="C53" s="26" t="s">
        <v>45</v>
      </c>
      <c r="D53" s="76" t="s">
        <v>150</v>
      </c>
      <c r="E53" s="76" t="s">
        <v>150</v>
      </c>
      <c r="F53" s="52">
        <v>2</v>
      </c>
      <c r="G53" s="54"/>
      <c r="H53" s="85">
        <v>2022</v>
      </c>
      <c r="I53" s="85">
        <v>2023</v>
      </c>
      <c r="J53" s="82">
        <f t="shared" si="8"/>
        <v>4</v>
      </c>
      <c r="K53" s="52">
        <f t="shared" si="6"/>
        <v>3</v>
      </c>
      <c r="L53" s="52">
        <v>1</v>
      </c>
      <c r="M53" s="52">
        <v>1</v>
      </c>
      <c r="N53" s="52">
        <v>1</v>
      </c>
      <c r="O53" s="52">
        <v>4</v>
      </c>
      <c r="P53" s="52">
        <v>4</v>
      </c>
      <c r="Q53" s="100">
        <f t="shared" si="7"/>
        <v>0</v>
      </c>
      <c r="R53" s="101"/>
      <c r="S53" s="82">
        <v>1</v>
      </c>
      <c r="T53" s="102"/>
      <c r="U53" s="102"/>
      <c r="V53" s="25">
        <f t="shared" si="4"/>
        <v>47</v>
      </c>
      <c r="W53" s="107" t="s">
        <v>198</v>
      </c>
      <c r="X53" s="38" t="s">
        <v>41</v>
      </c>
      <c r="Y53" s="38" t="s">
        <v>27</v>
      </c>
      <c r="Z53" s="52">
        <v>3</v>
      </c>
      <c r="AA53" s="54"/>
      <c r="AB53" s="85">
        <v>2022</v>
      </c>
      <c r="AC53" s="85">
        <v>2024</v>
      </c>
      <c r="AD53" s="82">
        <f>AF53*3+AG53</f>
        <v>1</v>
      </c>
      <c r="AE53" s="52">
        <f>AF53+AG53+AH53</f>
        <v>3</v>
      </c>
      <c r="AF53" s="52">
        <v>0</v>
      </c>
      <c r="AG53" s="52">
        <v>1</v>
      </c>
      <c r="AH53" s="52">
        <v>2</v>
      </c>
      <c r="AI53" s="52">
        <v>1</v>
      </c>
      <c r="AJ53" s="52">
        <v>4</v>
      </c>
      <c r="AK53" s="52">
        <f>AI53-AJ53</f>
        <v>-3</v>
      </c>
    </row>
    <row r="54" spans="2:37" x14ac:dyDescent="0.25">
      <c r="B54" s="89">
        <f t="shared" si="3"/>
        <v>48</v>
      </c>
      <c r="C54" s="41" t="s">
        <v>85</v>
      </c>
      <c r="D54" s="39" t="s">
        <v>150</v>
      </c>
      <c r="E54" s="39" t="s">
        <v>150</v>
      </c>
      <c r="F54" s="52">
        <v>2</v>
      </c>
      <c r="G54" s="54"/>
      <c r="H54" s="85">
        <v>2022</v>
      </c>
      <c r="I54" s="85">
        <v>2023</v>
      </c>
      <c r="J54" s="82">
        <f t="shared" si="8"/>
        <v>4</v>
      </c>
      <c r="K54" s="52">
        <f t="shared" si="6"/>
        <v>3</v>
      </c>
      <c r="L54" s="52">
        <v>1</v>
      </c>
      <c r="M54" s="52">
        <v>1</v>
      </c>
      <c r="N54" s="52">
        <v>1</v>
      </c>
      <c r="O54" s="52">
        <v>3</v>
      </c>
      <c r="P54" s="52">
        <v>3</v>
      </c>
      <c r="Q54" s="100">
        <f t="shared" si="7"/>
        <v>0</v>
      </c>
      <c r="R54" s="101"/>
      <c r="S54" s="82">
        <v>1</v>
      </c>
      <c r="T54" s="102"/>
      <c r="U54" s="102"/>
      <c r="V54" s="25">
        <f t="shared" si="4"/>
        <v>48</v>
      </c>
      <c r="W54" s="107" t="s">
        <v>199</v>
      </c>
      <c r="X54" s="38" t="s">
        <v>199</v>
      </c>
      <c r="Y54" s="38" t="s">
        <v>8</v>
      </c>
      <c r="Z54" s="52">
        <v>3</v>
      </c>
      <c r="AA54" s="54"/>
      <c r="AB54" s="85">
        <v>2022</v>
      </c>
      <c r="AC54" s="85">
        <v>2024</v>
      </c>
      <c r="AD54" s="82">
        <f>AF54*3+AG54</f>
        <v>13</v>
      </c>
      <c r="AE54" s="52">
        <f>AF54+AG54+AH54</f>
        <v>7</v>
      </c>
      <c r="AF54" s="52">
        <v>4</v>
      </c>
      <c r="AG54" s="52">
        <v>1</v>
      </c>
      <c r="AH54" s="52">
        <v>2</v>
      </c>
      <c r="AI54" s="52">
        <v>11</v>
      </c>
      <c r="AJ54" s="52">
        <v>6</v>
      </c>
      <c r="AK54" s="52">
        <f>AI54-AJ54</f>
        <v>5</v>
      </c>
    </row>
    <row r="55" spans="2:37" x14ac:dyDescent="0.25">
      <c r="B55" s="89">
        <f t="shared" si="3"/>
        <v>49</v>
      </c>
      <c r="C55" s="40" t="s">
        <v>67</v>
      </c>
      <c r="D55" s="39" t="s">
        <v>150</v>
      </c>
      <c r="E55" s="39" t="s">
        <v>150</v>
      </c>
      <c r="F55" s="52">
        <v>2</v>
      </c>
      <c r="G55" s="54"/>
      <c r="H55" s="85">
        <v>2022</v>
      </c>
      <c r="I55" s="85">
        <v>2023</v>
      </c>
      <c r="J55" s="82">
        <f t="shared" si="8"/>
        <v>4</v>
      </c>
      <c r="K55" s="52">
        <f t="shared" si="6"/>
        <v>3</v>
      </c>
      <c r="L55" s="52">
        <v>1</v>
      </c>
      <c r="M55" s="52">
        <v>1</v>
      </c>
      <c r="N55" s="52">
        <v>1</v>
      </c>
      <c r="O55" s="52">
        <v>2</v>
      </c>
      <c r="P55" s="52">
        <v>2</v>
      </c>
      <c r="Q55" s="100">
        <f t="shared" si="7"/>
        <v>0</v>
      </c>
      <c r="R55" s="101"/>
      <c r="S55" s="82">
        <v>1</v>
      </c>
      <c r="T55" s="102"/>
      <c r="U55" s="102"/>
      <c r="V55" s="25">
        <f t="shared" si="4"/>
        <v>49</v>
      </c>
      <c r="W55" s="106" t="s">
        <v>21</v>
      </c>
      <c r="X55" s="39" t="s">
        <v>62</v>
      </c>
      <c r="Y55" s="39" t="s">
        <v>8</v>
      </c>
      <c r="Z55" s="52">
        <v>3</v>
      </c>
      <c r="AA55" s="54"/>
      <c r="AB55" s="85">
        <v>2022</v>
      </c>
      <c r="AC55" s="85">
        <v>2024</v>
      </c>
      <c r="AD55" s="82">
        <f>AF55*3+AG55</f>
        <v>9</v>
      </c>
      <c r="AE55" s="52">
        <f>AF55+AG55+AH55</f>
        <v>6</v>
      </c>
      <c r="AF55" s="52">
        <v>2</v>
      </c>
      <c r="AG55" s="52">
        <v>3</v>
      </c>
      <c r="AH55" s="52">
        <v>1</v>
      </c>
      <c r="AI55" s="52">
        <v>7</v>
      </c>
      <c r="AJ55" s="52">
        <v>4</v>
      </c>
      <c r="AK55" s="52">
        <f>AI55-AJ55</f>
        <v>3</v>
      </c>
    </row>
    <row r="56" spans="2:37" x14ac:dyDescent="0.25">
      <c r="B56" s="89">
        <f t="shared" si="3"/>
        <v>50</v>
      </c>
      <c r="C56" s="40" t="s">
        <v>37</v>
      </c>
      <c r="D56" s="39" t="s">
        <v>84</v>
      </c>
      <c r="E56" s="39" t="s">
        <v>19</v>
      </c>
      <c r="F56" s="52">
        <v>2</v>
      </c>
      <c r="G56" s="54"/>
      <c r="H56" s="85">
        <v>2023</v>
      </c>
      <c r="I56" s="85">
        <v>2025</v>
      </c>
      <c r="J56" s="82">
        <f t="shared" si="8"/>
        <v>4</v>
      </c>
      <c r="K56" s="52">
        <f t="shared" si="6"/>
        <v>4</v>
      </c>
      <c r="L56" s="52">
        <v>1</v>
      </c>
      <c r="M56" s="52">
        <v>1</v>
      </c>
      <c r="N56" s="52">
        <v>2</v>
      </c>
      <c r="O56" s="52">
        <v>4</v>
      </c>
      <c r="P56" s="52">
        <v>6</v>
      </c>
      <c r="Q56" s="100">
        <f t="shared" si="7"/>
        <v>-2</v>
      </c>
      <c r="R56" s="101">
        <v>1</v>
      </c>
      <c r="S56" s="82"/>
      <c r="T56" s="102"/>
      <c r="U56" s="102"/>
      <c r="V56" s="25">
        <f t="shared" si="4"/>
        <v>50</v>
      </c>
      <c r="W56" s="106" t="s">
        <v>21</v>
      </c>
      <c r="X56" s="39" t="s">
        <v>19</v>
      </c>
      <c r="Y56" s="39" t="s">
        <v>19</v>
      </c>
      <c r="Z56" s="52">
        <v>2</v>
      </c>
      <c r="AA56" s="54"/>
      <c r="AB56" s="85">
        <v>2022</v>
      </c>
      <c r="AC56" s="85">
        <v>2023</v>
      </c>
      <c r="AD56" s="82">
        <f>AF56*3+AG56</f>
        <v>4</v>
      </c>
      <c r="AE56" s="52">
        <f>AF56+AG56+AH56</f>
        <v>4</v>
      </c>
      <c r="AF56" s="52">
        <v>1</v>
      </c>
      <c r="AG56" s="52">
        <v>1</v>
      </c>
      <c r="AH56" s="52">
        <v>2</v>
      </c>
      <c r="AI56" s="52">
        <v>3</v>
      </c>
      <c r="AJ56" s="52">
        <v>8</v>
      </c>
      <c r="AK56" s="52">
        <f>AI56-AJ56</f>
        <v>-5</v>
      </c>
    </row>
    <row r="57" spans="2:37" x14ac:dyDescent="0.25">
      <c r="B57" s="89">
        <f t="shared" si="3"/>
        <v>51</v>
      </c>
      <c r="C57" s="40" t="s">
        <v>101</v>
      </c>
      <c r="D57" s="27" t="s">
        <v>150</v>
      </c>
      <c r="E57" s="27" t="s">
        <v>150</v>
      </c>
      <c r="F57" s="52">
        <v>2</v>
      </c>
      <c r="G57" s="54"/>
      <c r="H57" s="85">
        <v>2022</v>
      </c>
      <c r="I57" s="85">
        <v>2023</v>
      </c>
      <c r="J57" s="82">
        <f t="shared" si="8"/>
        <v>4</v>
      </c>
      <c r="K57" s="52">
        <f t="shared" si="6"/>
        <v>3</v>
      </c>
      <c r="L57" s="52">
        <v>1</v>
      </c>
      <c r="M57" s="52">
        <v>1</v>
      </c>
      <c r="N57" s="52">
        <v>1</v>
      </c>
      <c r="O57" s="52">
        <v>3</v>
      </c>
      <c r="P57" s="52">
        <v>6</v>
      </c>
      <c r="Q57" s="100">
        <f t="shared" si="7"/>
        <v>-3</v>
      </c>
      <c r="R57" s="101"/>
      <c r="S57" s="82">
        <v>1</v>
      </c>
      <c r="T57" s="102"/>
      <c r="U57" s="102"/>
      <c r="V57" s="25">
        <f t="shared" si="4"/>
        <v>51</v>
      </c>
      <c r="W57" s="106" t="s">
        <v>264</v>
      </c>
      <c r="X57" s="39" t="s">
        <v>262</v>
      </c>
      <c r="Y57" s="39" t="s">
        <v>180</v>
      </c>
      <c r="Z57" s="52">
        <v>2</v>
      </c>
      <c r="AA57" s="54"/>
      <c r="AB57" s="85">
        <v>2023</v>
      </c>
      <c r="AC57" s="85">
        <v>2024</v>
      </c>
      <c r="AD57" s="82">
        <f>AF57*3+AG57</f>
        <v>0</v>
      </c>
      <c r="AE57" s="52">
        <f>AF57+AG57+AH57</f>
        <v>2</v>
      </c>
      <c r="AF57" s="52">
        <v>0</v>
      </c>
      <c r="AG57" s="52">
        <v>0</v>
      </c>
      <c r="AH57" s="52">
        <v>2</v>
      </c>
      <c r="AI57" s="52">
        <v>1</v>
      </c>
      <c r="AJ57" s="52">
        <v>4</v>
      </c>
      <c r="AK57" s="52">
        <f>AI57-AJ57</f>
        <v>-3</v>
      </c>
    </row>
    <row r="58" spans="2:37" x14ac:dyDescent="0.25">
      <c r="B58" s="89">
        <f t="shared" si="3"/>
        <v>52</v>
      </c>
      <c r="C58" s="26" t="s">
        <v>14</v>
      </c>
      <c r="D58" s="27" t="s">
        <v>15</v>
      </c>
      <c r="E58" s="27" t="s">
        <v>16</v>
      </c>
      <c r="F58" s="52">
        <v>4</v>
      </c>
      <c r="G58" s="54"/>
      <c r="H58" s="85">
        <v>2022</v>
      </c>
      <c r="I58" s="85">
        <v>2025</v>
      </c>
      <c r="J58" s="82">
        <f t="shared" si="8"/>
        <v>4</v>
      </c>
      <c r="K58" s="52">
        <f t="shared" si="6"/>
        <v>6</v>
      </c>
      <c r="L58" s="52">
        <v>1</v>
      </c>
      <c r="M58" s="52">
        <v>1</v>
      </c>
      <c r="N58" s="52">
        <v>4</v>
      </c>
      <c r="O58" s="52">
        <v>5</v>
      </c>
      <c r="P58" s="52">
        <v>9</v>
      </c>
      <c r="Q58" s="100">
        <f t="shared" si="7"/>
        <v>-4</v>
      </c>
      <c r="R58" s="101">
        <v>1</v>
      </c>
      <c r="S58" s="82"/>
      <c r="T58" s="102"/>
      <c r="U58" s="102"/>
      <c r="V58" s="25">
        <f t="shared" si="4"/>
        <v>52</v>
      </c>
      <c r="W58" s="106" t="s">
        <v>65</v>
      </c>
      <c r="X58" s="39" t="s">
        <v>150</v>
      </c>
      <c r="Y58" s="39" t="s">
        <v>150</v>
      </c>
      <c r="Z58" s="52">
        <v>2</v>
      </c>
      <c r="AA58" s="54"/>
      <c r="AB58" s="85">
        <v>2022</v>
      </c>
      <c r="AC58" s="85">
        <v>2023</v>
      </c>
      <c r="AD58" s="82">
        <f>AF58*3+AG58</f>
        <v>17</v>
      </c>
      <c r="AE58" s="52">
        <f>AF58+AG58+AH58</f>
        <v>10</v>
      </c>
      <c r="AF58" s="52">
        <v>5</v>
      </c>
      <c r="AG58" s="52">
        <v>2</v>
      </c>
      <c r="AH58" s="52">
        <v>3</v>
      </c>
      <c r="AI58" s="52">
        <v>19</v>
      </c>
      <c r="AJ58" s="52">
        <v>11</v>
      </c>
      <c r="AK58" s="52">
        <f>AI58-AJ58</f>
        <v>8</v>
      </c>
    </row>
    <row r="59" spans="2:37" x14ac:dyDescent="0.25">
      <c r="B59" s="89">
        <f t="shared" si="3"/>
        <v>53</v>
      </c>
      <c r="C59" s="40" t="s">
        <v>21</v>
      </c>
      <c r="D59" s="39" t="s">
        <v>19</v>
      </c>
      <c r="E59" s="39" t="s">
        <v>19</v>
      </c>
      <c r="F59" s="52">
        <v>2</v>
      </c>
      <c r="G59" s="54"/>
      <c r="H59" s="85">
        <v>2022</v>
      </c>
      <c r="I59" s="85">
        <v>2023</v>
      </c>
      <c r="J59" s="82">
        <f t="shared" si="8"/>
        <v>4</v>
      </c>
      <c r="K59" s="52">
        <f t="shared" si="6"/>
        <v>4</v>
      </c>
      <c r="L59" s="52">
        <v>1</v>
      </c>
      <c r="M59" s="52">
        <v>1</v>
      </c>
      <c r="N59" s="52">
        <v>2</v>
      </c>
      <c r="O59" s="52">
        <v>3</v>
      </c>
      <c r="P59" s="52">
        <v>8</v>
      </c>
      <c r="Q59" s="100">
        <f t="shared" si="7"/>
        <v>-5</v>
      </c>
      <c r="R59" s="101">
        <v>1</v>
      </c>
      <c r="S59" s="82"/>
      <c r="T59" s="102"/>
      <c r="U59" s="102"/>
      <c r="V59" s="25">
        <f t="shared" si="4"/>
        <v>53</v>
      </c>
      <c r="W59" s="107" t="s">
        <v>48</v>
      </c>
      <c r="X59" s="38" t="s">
        <v>49</v>
      </c>
      <c r="Y59" s="38" t="s">
        <v>50</v>
      </c>
      <c r="Z59" s="52">
        <v>3</v>
      </c>
      <c r="AA59" s="54"/>
      <c r="AB59" s="85">
        <v>2022</v>
      </c>
      <c r="AC59" s="85">
        <v>2024</v>
      </c>
      <c r="AD59" s="82">
        <f>AF59*3+AG59</f>
        <v>4</v>
      </c>
      <c r="AE59" s="52">
        <f>AF59+AG59+AH59</f>
        <v>4</v>
      </c>
      <c r="AF59" s="52">
        <v>1</v>
      </c>
      <c r="AG59" s="52">
        <v>1</v>
      </c>
      <c r="AH59" s="52">
        <v>2</v>
      </c>
      <c r="AI59" s="52">
        <v>4</v>
      </c>
      <c r="AJ59" s="52">
        <v>7</v>
      </c>
      <c r="AK59" s="52">
        <f>AI59-AJ59</f>
        <v>-3</v>
      </c>
    </row>
    <row r="60" spans="2:37" x14ac:dyDescent="0.25">
      <c r="B60" s="89">
        <f t="shared" si="3"/>
        <v>54</v>
      </c>
      <c r="C60" s="26" t="s">
        <v>12</v>
      </c>
      <c r="D60" s="76" t="s">
        <v>150</v>
      </c>
      <c r="E60" s="76" t="s">
        <v>150</v>
      </c>
      <c r="F60" s="52">
        <v>4</v>
      </c>
      <c r="G60" s="54"/>
      <c r="H60" s="85">
        <v>2022</v>
      </c>
      <c r="I60" s="85">
        <v>2025</v>
      </c>
      <c r="J60" s="82">
        <f t="shared" si="8"/>
        <v>4</v>
      </c>
      <c r="K60" s="52">
        <f t="shared" si="6"/>
        <v>6</v>
      </c>
      <c r="L60" s="52">
        <v>1</v>
      </c>
      <c r="M60" s="52">
        <v>1</v>
      </c>
      <c r="N60" s="52">
        <v>4</v>
      </c>
      <c r="O60" s="52">
        <v>3</v>
      </c>
      <c r="P60" s="52">
        <v>14</v>
      </c>
      <c r="Q60" s="100">
        <f t="shared" si="7"/>
        <v>-11</v>
      </c>
      <c r="R60" s="101">
        <v>1</v>
      </c>
      <c r="S60" s="82"/>
      <c r="T60" s="102"/>
      <c r="U60" s="102"/>
      <c r="V60" s="25">
        <f t="shared" si="4"/>
        <v>54</v>
      </c>
      <c r="W60" s="107" t="s">
        <v>36</v>
      </c>
      <c r="X60" s="38" t="s">
        <v>35</v>
      </c>
      <c r="Y60" s="38" t="s">
        <v>36</v>
      </c>
      <c r="Z60" s="52">
        <v>3</v>
      </c>
      <c r="AA60" s="54"/>
      <c r="AB60" s="85">
        <v>2022</v>
      </c>
      <c r="AC60" s="85">
        <v>2024</v>
      </c>
      <c r="AD60" s="82">
        <f>AF60*3+AG60</f>
        <v>12</v>
      </c>
      <c r="AE60" s="52">
        <f>AF60+AG60+AH60</f>
        <v>7</v>
      </c>
      <c r="AF60" s="52">
        <v>3</v>
      </c>
      <c r="AG60" s="52">
        <v>3</v>
      </c>
      <c r="AH60" s="52">
        <v>1</v>
      </c>
      <c r="AI60" s="52">
        <v>12</v>
      </c>
      <c r="AJ60" s="52">
        <v>8</v>
      </c>
      <c r="AK60" s="52">
        <f>AI60-AJ60</f>
        <v>4</v>
      </c>
    </row>
    <row r="61" spans="2:37" x14ac:dyDescent="0.25">
      <c r="B61" s="89">
        <f t="shared" si="3"/>
        <v>55</v>
      </c>
      <c r="C61" s="26" t="s">
        <v>283</v>
      </c>
      <c r="D61" s="39" t="s">
        <v>150</v>
      </c>
      <c r="E61" s="39" t="s">
        <v>150</v>
      </c>
      <c r="F61" s="52">
        <v>1</v>
      </c>
      <c r="G61" s="54"/>
      <c r="H61" s="85">
        <v>2023</v>
      </c>
      <c r="I61" s="85">
        <v>2023</v>
      </c>
      <c r="J61" s="82">
        <f t="shared" si="8"/>
        <v>3</v>
      </c>
      <c r="K61" s="52">
        <f t="shared" si="6"/>
        <v>2</v>
      </c>
      <c r="L61" s="52">
        <v>1</v>
      </c>
      <c r="M61" s="52">
        <v>0</v>
      </c>
      <c r="N61" s="52">
        <v>1</v>
      </c>
      <c r="O61" s="52">
        <v>4</v>
      </c>
      <c r="P61" s="52">
        <v>2</v>
      </c>
      <c r="Q61" s="100">
        <f t="shared" si="7"/>
        <v>2</v>
      </c>
      <c r="R61" s="101"/>
      <c r="S61" s="82"/>
      <c r="T61" s="102"/>
      <c r="U61" s="102"/>
      <c r="V61" s="25">
        <f t="shared" si="4"/>
        <v>55</v>
      </c>
      <c r="W61" s="107" t="s">
        <v>36</v>
      </c>
      <c r="X61" s="38" t="s">
        <v>52</v>
      </c>
      <c r="Y61" s="38" t="s">
        <v>52</v>
      </c>
      <c r="Z61" s="52">
        <v>2</v>
      </c>
      <c r="AA61" s="54"/>
      <c r="AB61" s="85">
        <v>2022</v>
      </c>
      <c r="AC61" s="85">
        <v>2024</v>
      </c>
      <c r="AD61" s="82">
        <f>AF61*3+AG61</f>
        <v>4</v>
      </c>
      <c r="AE61" s="52">
        <f>AF61+AG61+AH61</f>
        <v>3</v>
      </c>
      <c r="AF61" s="52">
        <v>1</v>
      </c>
      <c r="AG61" s="52">
        <v>1</v>
      </c>
      <c r="AH61" s="52">
        <v>1</v>
      </c>
      <c r="AI61" s="52">
        <v>5</v>
      </c>
      <c r="AJ61" s="52">
        <v>5</v>
      </c>
      <c r="AK61" s="52">
        <f>AI61-AJ61</f>
        <v>0</v>
      </c>
    </row>
    <row r="62" spans="2:37" x14ac:dyDescent="0.25">
      <c r="B62" s="89">
        <f t="shared" si="3"/>
        <v>56</v>
      </c>
      <c r="C62" s="40" t="s">
        <v>202</v>
      </c>
      <c r="D62" s="39" t="s">
        <v>150</v>
      </c>
      <c r="E62" s="39" t="s">
        <v>150</v>
      </c>
      <c r="F62" s="52">
        <v>2</v>
      </c>
      <c r="G62" s="54"/>
      <c r="H62" s="85">
        <v>2022</v>
      </c>
      <c r="I62" s="85">
        <v>2023</v>
      </c>
      <c r="J62" s="82">
        <f>L62*3+M62-3</f>
        <v>3</v>
      </c>
      <c r="K62" s="52">
        <f t="shared" si="6"/>
        <v>3</v>
      </c>
      <c r="L62" s="52">
        <v>2</v>
      </c>
      <c r="M62" s="52">
        <v>0</v>
      </c>
      <c r="N62" s="52">
        <v>1</v>
      </c>
      <c r="O62" s="52">
        <v>6</v>
      </c>
      <c r="P62" s="52">
        <v>5</v>
      </c>
      <c r="Q62" s="100">
        <f t="shared" si="7"/>
        <v>1</v>
      </c>
      <c r="R62" s="101"/>
      <c r="S62" s="82"/>
      <c r="T62" s="102"/>
      <c r="U62" s="102"/>
      <c r="V62" s="25">
        <f t="shared" si="4"/>
        <v>56</v>
      </c>
      <c r="W62" s="106" t="s">
        <v>262</v>
      </c>
      <c r="X62" s="39" t="s">
        <v>54</v>
      </c>
      <c r="Y62" s="39" t="s">
        <v>27</v>
      </c>
      <c r="Z62" s="52">
        <v>2</v>
      </c>
      <c r="AA62" s="54"/>
      <c r="AB62" s="85">
        <v>2023</v>
      </c>
      <c r="AC62" s="85">
        <v>2024</v>
      </c>
      <c r="AD62" s="82">
        <f>AF62*3+AG62</f>
        <v>3</v>
      </c>
      <c r="AE62" s="52">
        <f>AF62+AG62+AH62</f>
        <v>4</v>
      </c>
      <c r="AF62" s="52">
        <v>0</v>
      </c>
      <c r="AG62" s="52">
        <v>3</v>
      </c>
      <c r="AH62" s="52">
        <v>1</v>
      </c>
      <c r="AI62" s="52">
        <v>2</v>
      </c>
      <c r="AJ62" s="52">
        <v>4</v>
      </c>
      <c r="AK62" s="52">
        <f>AI62-AJ62</f>
        <v>-2</v>
      </c>
    </row>
    <row r="63" spans="2:37" x14ac:dyDescent="0.25">
      <c r="B63" s="89">
        <f t="shared" si="3"/>
        <v>57</v>
      </c>
      <c r="C63" s="42" t="s">
        <v>66</v>
      </c>
      <c r="D63" s="38" t="s">
        <v>180</v>
      </c>
      <c r="E63" s="38" t="s">
        <v>180</v>
      </c>
      <c r="F63" s="52">
        <v>1</v>
      </c>
      <c r="G63" s="54"/>
      <c r="H63" s="85">
        <v>2022</v>
      </c>
      <c r="I63" s="85">
        <v>2022</v>
      </c>
      <c r="J63" s="82">
        <f>L63*3+M63</f>
        <v>3</v>
      </c>
      <c r="K63" s="52">
        <f t="shared" si="6"/>
        <v>2</v>
      </c>
      <c r="L63" s="52">
        <v>1</v>
      </c>
      <c r="M63" s="52">
        <v>0</v>
      </c>
      <c r="N63" s="52">
        <v>1</v>
      </c>
      <c r="O63" s="52">
        <v>3</v>
      </c>
      <c r="P63" s="52">
        <v>2</v>
      </c>
      <c r="Q63" s="100">
        <f t="shared" si="7"/>
        <v>1</v>
      </c>
      <c r="R63" s="101"/>
      <c r="S63" s="82"/>
      <c r="T63" s="102"/>
      <c r="U63" s="102"/>
      <c r="V63" s="25">
        <f t="shared" si="4"/>
        <v>57</v>
      </c>
      <c r="W63" s="106" t="s">
        <v>267</v>
      </c>
      <c r="X63" s="39" t="s">
        <v>150</v>
      </c>
      <c r="Y63" s="39" t="s">
        <v>150</v>
      </c>
      <c r="Z63" s="52">
        <v>1</v>
      </c>
      <c r="AA63" s="54"/>
      <c r="AB63" s="85">
        <v>2023</v>
      </c>
      <c r="AC63" s="85">
        <v>2023</v>
      </c>
      <c r="AD63" s="82">
        <f>AF63*3+AG63</f>
        <v>6</v>
      </c>
      <c r="AE63" s="52">
        <f>AF63+AG63+AH63</f>
        <v>3</v>
      </c>
      <c r="AF63" s="52">
        <v>2</v>
      </c>
      <c r="AG63" s="52">
        <v>0</v>
      </c>
      <c r="AH63" s="52">
        <v>1</v>
      </c>
      <c r="AI63" s="52">
        <v>4</v>
      </c>
      <c r="AJ63" s="52">
        <v>3</v>
      </c>
      <c r="AK63" s="52">
        <f>AI63-AJ63</f>
        <v>1</v>
      </c>
    </row>
    <row r="64" spans="2:37" x14ac:dyDescent="0.25">
      <c r="B64" s="89">
        <f t="shared" si="3"/>
        <v>58</v>
      </c>
      <c r="C64" s="40" t="s">
        <v>81</v>
      </c>
      <c r="D64" s="27" t="s">
        <v>150</v>
      </c>
      <c r="E64" s="27" t="s">
        <v>150</v>
      </c>
      <c r="F64" s="52">
        <v>2</v>
      </c>
      <c r="G64" s="54"/>
      <c r="H64" s="85">
        <v>2022</v>
      </c>
      <c r="I64" s="85">
        <v>2023</v>
      </c>
      <c r="J64" s="82">
        <f>L64*3+M64</f>
        <v>3</v>
      </c>
      <c r="K64" s="52">
        <f t="shared" si="6"/>
        <v>3</v>
      </c>
      <c r="L64" s="52">
        <v>0</v>
      </c>
      <c r="M64" s="52">
        <v>3</v>
      </c>
      <c r="N64" s="52">
        <v>0</v>
      </c>
      <c r="O64" s="52">
        <v>1</v>
      </c>
      <c r="P64" s="52">
        <v>1</v>
      </c>
      <c r="Q64" s="100">
        <f t="shared" si="7"/>
        <v>0</v>
      </c>
      <c r="R64" s="101">
        <v>1</v>
      </c>
      <c r="S64" s="82">
        <v>2</v>
      </c>
      <c r="T64" s="102"/>
      <c r="U64" s="102"/>
      <c r="V64" s="25">
        <f t="shared" si="4"/>
        <v>58</v>
      </c>
      <c r="W64" s="106" t="s">
        <v>270</v>
      </c>
      <c r="X64" s="39" t="s">
        <v>179</v>
      </c>
      <c r="Y64" s="39" t="s">
        <v>179</v>
      </c>
      <c r="Z64" s="52">
        <v>2</v>
      </c>
      <c r="AA64" s="54"/>
      <c r="AB64" s="85">
        <v>2023</v>
      </c>
      <c r="AC64" s="85">
        <v>2024</v>
      </c>
      <c r="AD64" s="82">
        <f>AF64*3+AG64</f>
        <v>5</v>
      </c>
      <c r="AE64" s="52">
        <f>AF64+AG64+AH64</f>
        <v>4</v>
      </c>
      <c r="AF64" s="52">
        <v>1</v>
      </c>
      <c r="AG64" s="52">
        <v>2</v>
      </c>
      <c r="AH64" s="52">
        <v>1</v>
      </c>
      <c r="AI64" s="52">
        <v>6</v>
      </c>
      <c r="AJ64" s="52">
        <v>7</v>
      </c>
      <c r="AK64" s="52">
        <f>AI64-AJ64</f>
        <v>-1</v>
      </c>
    </row>
    <row r="65" spans="2:37" x14ac:dyDescent="0.25">
      <c r="B65" s="89">
        <f t="shared" si="3"/>
        <v>59</v>
      </c>
      <c r="C65" s="40" t="s">
        <v>53</v>
      </c>
      <c r="D65" s="39" t="s">
        <v>54</v>
      </c>
      <c r="E65" s="27" t="s">
        <v>27</v>
      </c>
      <c r="F65" s="52">
        <v>3</v>
      </c>
      <c r="G65" s="54"/>
      <c r="H65" s="85">
        <v>2022</v>
      </c>
      <c r="I65" s="85">
        <v>2025</v>
      </c>
      <c r="J65" s="82">
        <f>L65*3+M65</f>
        <v>3</v>
      </c>
      <c r="K65" s="52">
        <f t="shared" si="6"/>
        <v>5</v>
      </c>
      <c r="L65" s="52">
        <v>0</v>
      </c>
      <c r="M65" s="52">
        <v>3</v>
      </c>
      <c r="N65" s="52">
        <v>2</v>
      </c>
      <c r="O65" s="52">
        <v>5</v>
      </c>
      <c r="P65" s="52">
        <v>8</v>
      </c>
      <c r="Q65" s="100">
        <f t="shared" si="7"/>
        <v>-3</v>
      </c>
      <c r="R65" s="101">
        <v>2</v>
      </c>
      <c r="S65" s="82">
        <v>1</v>
      </c>
      <c r="T65" s="102"/>
      <c r="U65" s="102"/>
      <c r="V65" s="25">
        <f t="shared" si="4"/>
        <v>59</v>
      </c>
      <c r="W65" s="105" t="s">
        <v>33</v>
      </c>
      <c r="X65" s="39" t="s">
        <v>150</v>
      </c>
      <c r="Y65" s="39" t="s">
        <v>150</v>
      </c>
      <c r="Z65" s="52">
        <v>2</v>
      </c>
      <c r="AA65" s="54"/>
      <c r="AB65" s="85">
        <v>2022</v>
      </c>
      <c r="AC65" s="85">
        <v>2023</v>
      </c>
      <c r="AD65" s="82">
        <f>AF65*3+AG65</f>
        <v>10</v>
      </c>
      <c r="AE65" s="52">
        <f>AF65+AG65+AH65</f>
        <v>6</v>
      </c>
      <c r="AF65" s="52">
        <v>3</v>
      </c>
      <c r="AG65" s="52">
        <v>1</v>
      </c>
      <c r="AH65" s="52">
        <v>2</v>
      </c>
      <c r="AI65" s="52">
        <v>11</v>
      </c>
      <c r="AJ65" s="52">
        <v>10</v>
      </c>
      <c r="AK65" s="52">
        <f>AI65-AJ65</f>
        <v>1</v>
      </c>
    </row>
    <row r="66" spans="2:37" x14ac:dyDescent="0.25">
      <c r="B66" s="89">
        <f t="shared" si="3"/>
        <v>60</v>
      </c>
      <c r="C66" s="40" t="s">
        <v>200</v>
      </c>
      <c r="D66" s="38" t="s">
        <v>179</v>
      </c>
      <c r="E66" s="38" t="s">
        <v>179</v>
      </c>
      <c r="F66" s="52">
        <v>3</v>
      </c>
      <c r="G66" s="54"/>
      <c r="H66" s="85">
        <v>2022</v>
      </c>
      <c r="I66" s="85">
        <v>2025</v>
      </c>
      <c r="J66" s="82">
        <f>L66*3+M66</f>
        <v>3</v>
      </c>
      <c r="K66" s="52">
        <f t="shared" si="6"/>
        <v>4</v>
      </c>
      <c r="L66" s="52">
        <v>1</v>
      </c>
      <c r="M66" s="52">
        <v>0</v>
      </c>
      <c r="N66" s="52">
        <v>3</v>
      </c>
      <c r="O66" s="52">
        <v>1</v>
      </c>
      <c r="P66" s="52">
        <v>4</v>
      </c>
      <c r="Q66" s="100">
        <f t="shared" si="7"/>
        <v>-3</v>
      </c>
      <c r="R66" s="101"/>
      <c r="S66" s="82"/>
      <c r="T66" s="102"/>
      <c r="U66" s="102"/>
      <c r="V66" s="25">
        <f t="shared" si="4"/>
        <v>60</v>
      </c>
      <c r="W66" s="106" t="s">
        <v>89</v>
      </c>
      <c r="X66" s="39" t="s">
        <v>150</v>
      </c>
      <c r="Y66" s="39" t="s">
        <v>150</v>
      </c>
      <c r="Z66" s="52">
        <v>2</v>
      </c>
      <c r="AA66" s="54"/>
      <c r="AB66" s="85">
        <v>2022</v>
      </c>
      <c r="AC66" s="85">
        <v>2023</v>
      </c>
      <c r="AD66" s="82">
        <f>AF66*3+AG66</f>
        <v>1</v>
      </c>
      <c r="AE66" s="52">
        <f>AF66+AG66+AH66</f>
        <v>3</v>
      </c>
      <c r="AF66" s="52">
        <v>0</v>
      </c>
      <c r="AG66" s="52">
        <v>1</v>
      </c>
      <c r="AH66" s="52">
        <v>2</v>
      </c>
      <c r="AI66" s="52">
        <v>2</v>
      </c>
      <c r="AJ66" s="52">
        <v>7</v>
      </c>
      <c r="AK66" s="52">
        <f>AI66-AJ66</f>
        <v>-5</v>
      </c>
    </row>
    <row r="67" spans="2:37" x14ac:dyDescent="0.25">
      <c r="B67" s="89">
        <f t="shared" si="3"/>
        <v>61</v>
      </c>
      <c r="C67" s="40" t="s">
        <v>60</v>
      </c>
      <c r="D67" s="27" t="s">
        <v>150</v>
      </c>
      <c r="E67" s="27" t="s">
        <v>150</v>
      </c>
      <c r="F67" s="52">
        <v>3</v>
      </c>
      <c r="G67" s="54"/>
      <c r="H67" s="85">
        <v>2022</v>
      </c>
      <c r="I67" s="85">
        <v>2024</v>
      </c>
      <c r="J67" s="82">
        <f>L67*3+M67</f>
        <v>3</v>
      </c>
      <c r="K67" s="52">
        <f t="shared" si="6"/>
        <v>5</v>
      </c>
      <c r="L67" s="52">
        <v>0</v>
      </c>
      <c r="M67" s="52">
        <v>3</v>
      </c>
      <c r="N67" s="52">
        <v>2</v>
      </c>
      <c r="O67" s="52">
        <v>4</v>
      </c>
      <c r="P67" s="52">
        <v>8</v>
      </c>
      <c r="Q67" s="100">
        <f t="shared" si="7"/>
        <v>-4</v>
      </c>
      <c r="R67" s="101">
        <v>2</v>
      </c>
      <c r="S67" s="82">
        <v>1</v>
      </c>
      <c r="T67" s="102"/>
      <c r="U67" s="102"/>
      <c r="V67" s="25">
        <f t="shared" si="4"/>
        <v>61</v>
      </c>
      <c r="W67" s="106" t="s">
        <v>90</v>
      </c>
      <c r="X67" s="39" t="s">
        <v>150</v>
      </c>
      <c r="Y67" s="39" t="s">
        <v>150</v>
      </c>
      <c r="Z67" s="52">
        <v>1</v>
      </c>
      <c r="AA67" s="54"/>
      <c r="AB67" s="85">
        <v>2022</v>
      </c>
      <c r="AC67" s="85">
        <v>2022</v>
      </c>
      <c r="AD67" s="82">
        <f>AF67*3+AG67</f>
        <v>6</v>
      </c>
      <c r="AE67" s="52">
        <f>AF67+AG67+AH67</f>
        <v>3</v>
      </c>
      <c r="AF67" s="52">
        <v>2</v>
      </c>
      <c r="AG67" s="52">
        <v>0</v>
      </c>
      <c r="AH67" s="52">
        <v>1</v>
      </c>
      <c r="AI67" s="52">
        <v>5</v>
      </c>
      <c r="AJ67" s="52">
        <v>1</v>
      </c>
      <c r="AK67" s="52">
        <f>AI67-AJ67</f>
        <v>4</v>
      </c>
    </row>
    <row r="68" spans="2:37" x14ac:dyDescent="0.25">
      <c r="B68" s="89">
        <f t="shared" si="3"/>
        <v>62</v>
      </c>
      <c r="C68" s="42" t="s">
        <v>31</v>
      </c>
      <c r="D68" s="38" t="s">
        <v>204</v>
      </c>
      <c r="E68" s="38" t="s">
        <v>29</v>
      </c>
      <c r="F68" s="52">
        <v>2</v>
      </c>
      <c r="G68" s="54"/>
      <c r="H68" s="85">
        <v>2022</v>
      </c>
      <c r="I68" s="85">
        <v>2023</v>
      </c>
      <c r="J68" s="82">
        <f>L68*3+M68+3</f>
        <v>3</v>
      </c>
      <c r="K68" s="52">
        <f t="shared" si="6"/>
        <v>3</v>
      </c>
      <c r="L68" s="52">
        <v>0</v>
      </c>
      <c r="M68" s="52">
        <v>0</v>
      </c>
      <c r="N68" s="52">
        <v>3</v>
      </c>
      <c r="O68" s="52">
        <v>1</v>
      </c>
      <c r="P68" s="52">
        <v>5</v>
      </c>
      <c r="Q68" s="100">
        <f t="shared" si="7"/>
        <v>-4</v>
      </c>
      <c r="R68" s="101"/>
      <c r="S68" s="82"/>
      <c r="T68" s="102"/>
      <c r="U68" s="102"/>
      <c r="V68" s="25">
        <f t="shared" si="4"/>
        <v>62</v>
      </c>
      <c r="W68" s="108" t="s">
        <v>419</v>
      </c>
      <c r="X68" s="76" t="s">
        <v>15</v>
      </c>
      <c r="Y68" s="76" t="s">
        <v>16</v>
      </c>
      <c r="Z68" s="52">
        <v>1</v>
      </c>
      <c r="AA68" s="52"/>
      <c r="AB68" s="85">
        <v>2024</v>
      </c>
      <c r="AC68" s="85">
        <v>2024</v>
      </c>
      <c r="AD68" s="82">
        <f>AF68*3+AG68</f>
        <v>6</v>
      </c>
      <c r="AE68" s="52">
        <f>AF68+AG68+AH68</f>
        <v>4</v>
      </c>
      <c r="AF68" s="52">
        <v>1</v>
      </c>
      <c r="AG68" s="52">
        <v>3</v>
      </c>
      <c r="AH68" s="52">
        <v>0</v>
      </c>
      <c r="AI68" s="52">
        <v>7</v>
      </c>
      <c r="AJ68" s="52">
        <v>4</v>
      </c>
      <c r="AK68" s="52">
        <f>AI68-AJ68</f>
        <v>3</v>
      </c>
    </row>
    <row r="69" spans="2:37" x14ac:dyDescent="0.25">
      <c r="B69" s="89">
        <f t="shared" si="3"/>
        <v>63</v>
      </c>
      <c r="C69" s="40" t="s">
        <v>99</v>
      </c>
      <c r="D69" s="39" t="s">
        <v>150</v>
      </c>
      <c r="E69" s="39" t="s">
        <v>150</v>
      </c>
      <c r="F69" s="52">
        <v>2</v>
      </c>
      <c r="G69" s="52"/>
      <c r="H69" s="85">
        <v>2022</v>
      </c>
      <c r="I69" s="85">
        <v>2023</v>
      </c>
      <c r="J69" s="82">
        <f t="shared" ref="J69:J83" si="9">L69*3+M69</f>
        <v>3</v>
      </c>
      <c r="K69" s="52">
        <f t="shared" si="6"/>
        <v>3</v>
      </c>
      <c r="L69" s="52">
        <v>1</v>
      </c>
      <c r="M69" s="52">
        <v>0</v>
      </c>
      <c r="N69" s="52">
        <v>2</v>
      </c>
      <c r="O69" s="52">
        <v>1</v>
      </c>
      <c r="P69" s="52">
        <v>5</v>
      </c>
      <c r="Q69" s="100">
        <f t="shared" si="7"/>
        <v>-4</v>
      </c>
      <c r="R69" s="101"/>
      <c r="S69" s="82"/>
      <c r="T69" s="102"/>
      <c r="U69" s="102"/>
      <c r="V69" s="25">
        <f t="shared" si="4"/>
        <v>63</v>
      </c>
      <c r="W69" s="106" t="s">
        <v>67</v>
      </c>
      <c r="X69" s="39" t="s">
        <v>150</v>
      </c>
      <c r="Y69" s="39" t="s">
        <v>150</v>
      </c>
      <c r="Z69" s="52">
        <v>2</v>
      </c>
      <c r="AA69" s="54"/>
      <c r="AB69" s="85">
        <v>2022</v>
      </c>
      <c r="AC69" s="85">
        <v>2023</v>
      </c>
      <c r="AD69" s="82">
        <f>AF69*3+AG69</f>
        <v>4</v>
      </c>
      <c r="AE69" s="52">
        <f>AF69+AG69+AH69</f>
        <v>3</v>
      </c>
      <c r="AF69" s="52">
        <v>1</v>
      </c>
      <c r="AG69" s="52">
        <v>1</v>
      </c>
      <c r="AH69" s="52">
        <v>1</v>
      </c>
      <c r="AI69" s="52">
        <v>2</v>
      </c>
      <c r="AJ69" s="52">
        <v>2</v>
      </c>
      <c r="AK69" s="52">
        <f>AI69-AJ69</f>
        <v>0</v>
      </c>
    </row>
    <row r="70" spans="2:37" x14ac:dyDescent="0.25">
      <c r="B70" s="89">
        <f t="shared" si="3"/>
        <v>64</v>
      </c>
      <c r="C70" s="40" t="s">
        <v>192</v>
      </c>
      <c r="D70" s="27" t="s">
        <v>150</v>
      </c>
      <c r="E70" s="27" t="s">
        <v>150</v>
      </c>
      <c r="F70" s="52">
        <v>2</v>
      </c>
      <c r="G70" s="54"/>
      <c r="H70" s="85">
        <v>2022</v>
      </c>
      <c r="I70" s="85">
        <v>2023</v>
      </c>
      <c r="J70" s="82">
        <f t="shared" si="9"/>
        <v>3</v>
      </c>
      <c r="K70" s="52">
        <f t="shared" si="6"/>
        <v>3</v>
      </c>
      <c r="L70" s="52">
        <v>1</v>
      </c>
      <c r="M70" s="52">
        <v>0</v>
      </c>
      <c r="N70" s="52">
        <v>2</v>
      </c>
      <c r="O70" s="52">
        <v>3</v>
      </c>
      <c r="P70" s="52">
        <v>8</v>
      </c>
      <c r="Q70" s="100">
        <f t="shared" si="7"/>
        <v>-5</v>
      </c>
      <c r="R70" s="101"/>
      <c r="S70" s="82"/>
      <c r="T70" s="102"/>
      <c r="U70" s="102"/>
      <c r="V70" s="25">
        <f t="shared" si="4"/>
        <v>64</v>
      </c>
      <c r="W70" s="105" t="s">
        <v>259</v>
      </c>
      <c r="X70" s="39" t="s">
        <v>150</v>
      </c>
      <c r="Y70" s="39" t="s">
        <v>150</v>
      </c>
      <c r="Z70" s="52">
        <v>3</v>
      </c>
      <c r="AA70" s="54"/>
      <c r="AB70" s="85">
        <v>2022</v>
      </c>
      <c r="AC70" s="85">
        <v>2024</v>
      </c>
      <c r="AD70" s="82">
        <f>AF70*3+AG70</f>
        <v>24</v>
      </c>
      <c r="AE70" s="52">
        <f>AF70+AG70+AH70</f>
        <v>12</v>
      </c>
      <c r="AF70" s="52">
        <v>7</v>
      </c>
      <c r="AG70" s="52">
        <v>3</v>
      </c>
      <c r="AH70" s="52">
        <v>2</v>
      </c>
      <c r="AI70" s="52">
        <v>32</v>
      </c>
      <c r="AJ70" s="52">
        <v>14</v>
      </c>
      <c r="AK70" s="52">
        <f>AI70-AJ70</f>
        <v>18</v>
      </c>
    </row>
    <row r="71" spans="2:37" x14ac:dyDescent="0.25">
      <c r="B71" s="89">
        <f t="shared" si="3"/>
        <v>65</v>
      </c>
      <c r="C71" s="40" t="s">
        <v>420</v>
      </c>
      <c r="D71" s="39" t="s">
        <v>29</v>
      </c>
      <c r="E71" s="27" t="s">
        <v>29</v>
      </c>
      <c r="F71" s="52">
        <v>1</v>
      </c>
      <c r="G71" s="54"/>
      <c r="H71" s="85">
        <v>2025</v>
      </c>
      <c r="I71" s="85">
        <v>2025</v>
      </c>
      <c r="J71" s="82">
        <f t="shared" si="9"/>
        <v>3</v>
      </c>
      <c r="K71" s="52">
        <f t="shared" ref="K71:K102" si="10">L71+M71+N71</f>
        <v>2</v>
      </c>
      <c r="L71" s="52">
        <v>1</v>
      </c>
      <c r="M71" s="52">
        <v>0</v>
      </c>
      <c r="N71" s="52">
        <v>1</v>
      </c>
      <c r="O71" s="52">
        <v>3</v>
      </c>
      <c r="P71" s="52">
        <v>8</v>
      </c>
      <c r="Q71" s="100">
        <f t="shared" ref="Q71:Q102" si="11">O71-P71</f>
        <v>-5</v>
      </c>
      <c r="R71" s="101"/>
      <c r="S71" s="82"/>
      <c r="T71" s="102"/>
      <c r="U71" s="102"/>
      <c r="V71" s="25">
        <f t="shared" si="4"/>
        <v>65</v>
      </c>
      <c r="W71" s="105" t="s">
        <v>37</v>
      </c>
      <c r="X71" s="39" t="s">
        <v>150</v>
      </c>
      <c r="Y71" s="39" t="s">
        <v>150</v>
      </c>
      <c r="Z71" s="52">
        <v>3</v>
      </c>
      <c r="AA71" s="54"/>
      <c r="AB71" s="85">
        <v>2022</v>
      </c>
      <c r="AC71" s="85">
        <v>2024</v>
      </c>
      <c r="AD71" s="82">
        <f>AF71*3+AG71</f>
        <v>19</v>
      </c>
      <c r="AE71" s="52">
        <f>AF71+AG71+AH71</f>
        <v>9</v>
      </c>
      <c r="AF71" s="52">
        <v>6</v>
      </c>
      <c r="AG71" s="52">
        <v>1</v>
      </c>
      <c r="AH71" s="52">
        <v>2</v>
      </c>
      <c r="AI71" s="52">
        <v>25</v>
      </c>
      <c r="AJ71" s="52">
        <v>8</v>
      </c>
      <c r="AK71" s="52">
        <f>AI71-AJ71</f>
        <v>17</v>
      </c>
    </row>
    <row r="72" spans="2:37" x14ac:dyDescent="0.25">
      <c r="B72" s="89">
        <f t="shared" si="3"/>
        <v>66</v>
      </c>
      <c r="C72" s="40" t="s">
        <v>261</v>
      </c>
      <c r="D72" s="39" t="s">
        <v>262</v>
      </c>
      <c r="E72" s="39" t="s">
        <v>180</v>
      </c>
      <c r="F72" s="52">
        <v>1</v>
      </c>
      <c r="G72" s="54"/>
      <c r="H72" s="85">
        <v>2023</v>
      </c>
      <c r="I72" s="85">
        <v>2023</v>
      </c>
      <c r="J72" s="82">
        <f t="shared" si="9"/>
        <v>2</v>
      </c>
      <c r="K72" s="52">
        <f t="shared" si="10"/>
        <v>2</v>
      </c>
      <c r="L72" s="52">
        <v>0</v>
      </c>
      <c r="M72" s="52">
        <v>2</v>
      </c>
      <c r="N72" s="52">
        <v>0</v>
      </c>
      <c r="O72" s="52">
        <v>3</v>
      </c>
      <c r="P72" s="52">
        <v>3</v>
      </c>
      <c r="Q72" s="100">
        <f t="shared" si="11"/>
        <v>0</v>
      </c>
      <c r="R72" s="101">
        <v>1</v>
      </c>
      <c r="S72" s="82">
        <v>1</v>
      </c>
      <c r="T72" s="102"/>
      <c r="U72" s="102"/>
      <c r="V72" s="25">
        <f t="shared" si="4"/>
        <v>66</v>
      </c>
      <c r="W72" s="106" t="s">
        <v>37</v>
      </c>
      <c r="X72" s="39" t="s">
        <v>84</v>
      </c>
      <c r="Y72" s="39" t="s">
        <v>19</v>
      </c>
      <c r="Z72" s="52">
        <v>1</v>
      </c>
      <c r="AA72" s="54"/>
      <c r="AB72" s="85">
        <v>2023</v>
      </c>
      <c r="AC72" s="85">
        <v>2023</v>
      </c>
      <c r="AD72" s="82">
        <f>AF72*3+AG72</f>
        <v>4</v>
      </c>
      <c r="AE72" s="52">
        <f>AF72+AG72+AH72</f>
        <v>3</v>
      </c>
      <c r="AF72" s="52">
        <v>1</v>
      </c>
      <c r="AG72" s="52">
        <v>1</v>
      </c>
      <c r="AH72" s="52">
        <v>1</v>
      </c>
      <c r="AI72" s="52">
        <v>3</v>
      </c>
      <c r="AJ72" s="52">
        <v>3</v>
      </c>
      <c r="AK72" s="52">
        <f>AI72-AJ72</f>
        <v>0</v>
      </c>
    </row>
    <row r="73" spans="2:37" x14ac:dyDescent="0.25">
      <c r="B73" s="89">
        <f t="shared" ref="B73:B105" si="12">B72+1</f>
        <v>67</v>
      </c>
      <c r="C73" s="26" t="s">
        <v>26</v>
      </c>
      <c r="D73" s="39" t="s">
        <v>27</v>
      </c>
      <c r="E73" s="39" t="s">
        <v>27</v>
      </c>
      <c r="F73" s="52">
        <v>3</v>
      </c>
      <c r="G73" s="54"/>
      <c r="H73" s="85">
        <v>2022</v>
      </c>
      <c r="I73" s="85">
        <v>2025</v>
      </c>
      <c r="J73" s="82">
        <f t="shared" si="9"/>
        <v>2</v>
      </c>
      <c r="K73" s="52">
        <f t="shared" si="10"/>
        <v>4</v>
      </c>
      <c r="L73" s="52">
        <v>0</v>
      </c>
      <c r="M73" s="52">
        <v>2</v>
      </c>
      <c r="N73" s="52">
        <v>2</v>
      </c>
      <c r="O73" s="52">
        <v>3</v>
      </c>
      <c r="P73" s="52">
        <v>6</v>
      </c>
      <c r="Q73" s="100">
        <f t="shared" si="11"/>
        <v>-3</v>
      </c>
      <c r="R73" s="101">
        <v>1</v>
      </c>
      <c r="S73" s="82">
        <v>1</v>
      </c>
      <c r="T73" s="102"/>
      <c r="U73" s="102"/>
      <c r="V73" s="25">
        <f t="shared" ref="V73:V78" si="13">V72+1</f>
        <v>67</v>
      </c>
      <c r="W73" s="106" t="s">
        <v>91</v>
      </c>
      <c r="X73" s="39" t="s">
        <v>92</v>
      </c>
      <c r="Y73" s="39" t="s">
        <v>8</v>
      </c>
      <c r="Z73" s="52">
        <v>3</v>
      </c>
      <c r="AA73" s="54"/>
      <c r="AB73" s="85">
        <v>2022</v>
      </c>
      <c r="AC73" s="85">
        <v>2024</v>
      </c>
      <c r="AD73" s="82">
        <f>AF73*3+AG73</f>
        <v>4</v>
      </c>
      <c r="AE73" s="52">
        <f>AF73+AG73+AH73</f>
        <v>4</v>
      </c>
      <c r="AF73" s="52">
        <v>1</v>
      </c>
      <c r="AG73" s="52">
        <v>1</v>
      </c>
      <c r="AH73" s="52">
        <v>2</v>
      </c>
      <c r="AI73" s="52">
        <v>3</v>
      </c>
      <c r="AJ73" s="52">
        <v>4</v>
      </c>
      <c r="AK73" s="52">
        <f>AI73-AJ73</f>
        <v>-1</v>
      </c>
    </row>
    <row r="74" spans="2:37" x14ac:dyDescent="0.25">
      <c r="B74" s="89">
        <f t="shared" si="12"/>
        <v>68</v>
      </c>
      <c r="C74" s="42" t="s">
        <v>43</v>
      </c>
      <c r="D74" s="38" t="s">
        <v>179</v>
      </c>
      <c r="E74" s="38" t="s">
        <v>179</v>
      </c>
      <c r="F74" s="52">
        <v>3</v>
      </c>
      <c r="G74" s="54"/>
      <c r="H74" s="85">
        <v>2022</v>
      </c>
      <c r="I74" s="85">
        <v>2024</v>
      </c>
      <c r="J74" s="82">
        <f t="shared" si="9"/>
        <v>2</v>
      </c>
      <c r="K74" s="52">
        <f t="shared" si="10"/>
        <v>4</v>
      </c>
      <c r="L74" s="52">
        <v>0</v>
      </c>
      <c r="M74" s="52">
        <v>2</v>
      </c>
      <c r="N74" s="52">
        <v>2</v>
      </c>
      <c r="O74" s="52">
        <v>2</v>
      </c>
      <c r="P74" s="52">
        <v>6</v>
      </c>
      <c r="Q74" s="100">
        <f t="shared" si="11"/>
        <v>-4</v>
      </c>
      <c r="R74" s="101">
        <v>1</v>
      </c>
      <c r="S74" s="82">
        <v>1</v>
      </c>
      <c r="T74" s="102"/>
      <c r="U74" s="102"/>
      <c r="V74" s="25">
        <f t="shared" si="13"/>
        <v>68</v>
      </c>
      <c r="W74" s="107" t="s">
        <v>56</v>
      </c>
      <c r="X74" s="38" t="s">
        <v>52</v>
      </c>
      <c r="Y74" s="38" t="s">
        <v>52</v>
      </c>
      <c r="Z74" s="52">
        <v>1</v>
      </c>
      <c r="AA74" s="54"/>
      <c r="AB74" s="85">
        <v>2022</v>
      </c>
      <c r="AC74" s="85">
        <v>2022</v>
      </c>
      <c r="AD74" s="82">
        <f>AF74*3+AG74</f>
        <v>1</v>
      </c>
      <c r="AE74" s="52">
        <f>AF74+AG74+AH74</f>
        <v>2</v>
      </c>
      <c r="AF74" s="52">
        <v>0</v>
      </c>
      <c r="AG74" s="52">
        <v>1</v>
      </c>
      <c r="AH74" s="52">
        <v>1</v>
      </c>
      <c r="AI74" s="52">
        <v>3</v>
      </c>
      <c r="AJ74" s="52">
        <v>4</v>
      </c>
      <c r="AK74" s="52">
        <f>AI74-AJ74</f>
        <v>-1</v>
      </c>
    </row>
    <row r="75" spans="2:37" x14ac:dyDescent="0.25">
      <c r="B75" s="89">
        <f t="shared" si="12"/>
        <v>69</v>
      </c>
      <c r="C75" s="40" t="s">
        <v>262</v>
      </c>
      <c r="D75" s="39" t="s">
        <v>54</v>
      </c>
      <c r="E75" s="39" t="s">
        <v>27</v>
      </c>
      <c r="F75" s="52">
        <v>2</v>
      </c>
      <c r="G75" s="54"/>
      <c r="H75" s="85">
        <v>2023</v>
      </c>
      <c r="I75" s="85">
        <v>2025</v>
      </c>
      <c r="J75" s="82">
        <f t="shared" si="9"/>
        <v>2</v>
      </c>
      <c r="K75" s="52">
        <f t="shared" si="10"/>
        <v>4</v>
      </c>
      <c r="L75" s="52">
        <v>0</v>
      </c>
      <c r="M75" s="52">
        <v>2</v>
      </c>
      <c r="N75" s="52">
        <v>2</v>
      </c>
      <c r="O75" s="52">
        <v>1</v>
      </c>
      <c r="P75" s="52">
        <v>6</v>
      </c>
      <c r="Q75" s="100">
        <f t="shared" si="11"/>
        <v>-5</v>
      </c>
      <c r="R75" s="101">
        <v>2</v>
      </c>
      <c r="S75" s="82"/>
      <c r="T75" s="102"/>
      <c r="U75" s="102"/>
      <c r="V75" s="25">
        <f t="shared" si="13"/>
        <v>69</v>
      </c>
      <c r="W75" s="106" t="s">
        <v>93</v>
      </c>
      <c r="X75" s="39" t="s">
        <v>93</v>
      </c>
      <c r="Y75" s="39" t="s">
        <v>8</v>
      </c>
      <c r="Z75" s="52">
        <v>2</v>
      </c>
      <c r="AA75" s="54"/>
      <c r="AB75" s="85">
        <v>2022</v>
      </c>
      <c r="AC75" s="85">
        <v>2023</v>
      </c>
      <c r="AD75" s="82">
        <f>AF75*3+AG75</f>
        <v>0</v>
      </c>
      <c r="AE75" s="52">
        <f>AF75+AG75+AH75</f>
        <v>2</v>
      </c>
      <c r="AF75" s="52">
        <v>0</v>
      </c>
      <c r="AG75" s="52">
        <v>0</v>
      </c>
      <c r="AH75" s="52">
        <v>2</v>
      </c>
      <c r="AI75" s="52">
        <v>1</v>
      </c>
      <c r="AJ75" s="52">
        <v>4</v>
      </c>
      <c r="AK75" s="52">
        <f>AI75-AJ75</f>
        <v>-3</v>
      </c>
    </row>
    <row r="76" spans="2:37" x14ac:dyDescent="0.25">
      <c r="B76" s="89">
        <f t="shared" si="12"/>
        <v>70</v>
      </c>
      <c r="C76" s="41" t="s">
        <v>426</v>
      </c>
      <c r="D76" s="76" t="s">
        <v>427</v>
      </c>
      <c r="E76" s="76" t="s">
        <v>69</v>
      </c>
      <c r="F76" s="52">
        <v>1</v>
      </c>
      <c r="G76" s="54"/>
      <c r="H76" s="85">
        <v>2024</v>
      </c>
      <c r="I76" s="85">
        <v>2024</v>
      </c>
      <c r="J76" s="82">
        <f t="shared" si="9"/>
        <v>1</v>
      </c>
      <c r="K76" s="52">
        <f t="shared" si="10"/>
        <v>1</v>
      </c>
      <c r="L76" s="52">
        <v>0</v>
      </c>
      <c r="M76" s="52">
        <v>1</v>
      </c>
      <c r="N76" s="52">
        <v>0</v>
      </c>
      <c r="O76" s="52">
        <v>1</v>
      </c>
      <c r="P76" s="52">
        <v>1</v>
      </c>
      <c r="Q76" s="100">
        <f t="shared" si="11"/>
        <v>0</v>
      </c>
      <c r="R76" s="101"/>
      <c r="S76" s="82">
        <v>1</v>
      </c>
      <c r="T76" s="102"/>
      <c r="U76" s="102"/>
      <c r="V76" s="25">
        <f t="shared" si="13"/>
        <v>70</v>
      </c>
      <c r="W76" s="106" t="s">
        <v>257</v>
      </c>
      <c r="X76" s="39" t="s">
        <v>150</v>
      </c>
      <c r="Y76" s="39" t="s">
        <v>150</v>
      </c>
      <c r="Z76" s="52">
        <v>3</v>
      </c>
      <c r="AA76" s="54"/>
      <c r="AB76" s="85">
        <v>2022</v>
      </c>
      <c r="AC76" s="85">
        <v>2024</v>
      </c>
      <c r="AD76" s="82">
        <f>AF76*3+AG76</f>
        <v>0</v>
      </c>
      <c r="AE76" s="52">
        <f>AF76+AG76+AH76</f>
        <v>3</v>
      </c>
      <c r="AF76" s="52">
        <v>0</v>
      </c>
      <c r="AG76" s="52">
        <v>0</v>
      </c>
      <c r="AH76" s="52">
        <v>3</v>
      </c>
      <c r="AI76" s="52">
        <v>1</v>
      </c>
      <c r="AJ76" s="52">
        <v>7</v>
      </c>
      <c r="AK76" s="52">
        <f>AI76-AJ76</f>
        <v>-6</v>
      </c>
    </row>
    <row r="77" spans="2:37" x14ac:dyDescent="0.25">
      <c r="B77" s="89">
        <f t="shared" si="12"/>
        <v>71</v>
      </c>
      <c r="C77" s="40" t="s">
        <v>268</v>
      </c>
      <c r="D77" s="39" t="s">
        <v>150</v>
      </c>
      <c r="E77" s="39" t="s">
        <v>150</v>
      </c>
      <c r="F77" s="52">
        <v>1</v>
      </c>
      <c r="G77" s="52"/>
      <c r="H77" s="85">
        <v>2023</v>
      </c>
      <c r="I77" s="85">
        <v>2023</v>
      </c>
      <c r="J77" s="82">
        <f t="shared" si="9"/>
        <v>1</v>
      </c>
      <c r="K77" s="52">
        <f t="shared" si="10"/>
        <v>1</v>
      </c>
      <c r="L77" s="52">
        <v>0</v>
      </c>
      <c r="M77" s="52">
        <v>1</v>
      </c>
      <c r="N77" s="52">
        <v>0</v>
      </c>
      <c r="O77" s="52">
        <v>1</v>
      </c>
      <c r="P77" s="52">
        <v>1</v>
      </c>
      <c r="Q77" s="100">
        <f t="shared" si="11"/>
        <v>0</v>
      </c>
      <c r="R77" s="101"/>
      <c r="S77" s="82">
        <v>1</v>
      </c>
      <c r="T77" s="102"/>
      <c r="U77" s="102"/>
      <c r="V77" s="25">
        <f t="shared" si="13"/>
        <v>71</v>
      </c>
      <c r="W77" s="106" t="s">
        <v>200</v>
      </c>
      <c r="X77" s="38" t="s">
        <v>179</v>
      </c>
      <c r="Y77" s="38" t="s">
        <v>179</v>
      </c>
      <c r="Z77" s="52">
        <v>2</v>
      </c>
      <c r="AA77" s="54"/>
      <c r="AB77" s="85">
        <v>2022</v>
      </c>
      <c r="AC77" s="85">
        <v>2023</v>
      </c>
      <c r="AD77" s="82">
        <f>AF77*3+AG77</f>
        <v>3</v>
      </c>
      <c r="AE77" s="52">
        <f>AF77+AG77+AH77</f>
        <v>3</v>
      </c>
      <c r="AF77" s="52">
        <v>1</v>
      </c>
      <c r="AG77" s="52">
        <v>0</v>
      </c>
      <c r="AH77" s="52">
        <v>2</v>
      </c>
      <c r="AI77" s="52">
        <v>1</v>
      </c>
      <c r="AJ77" s="52">
        <v>2</v>
      </c>
      <c r="AK77" s="52">
        <f>AI77-AJ77</f>
        <v>-1</v>
      </c>
    </row>
    <row r="78" spans="2:37" x14ac:dyDescent="0.25">
      <c r="B78" s="89">
        <f t="shared" si="12"/>
        <v>72</v>
      </c>
      <c r="C78" s="40" t="s">
        <v>53</v>
      </c>
      <c r="D78" s="39" t="s">
        <v>502</v>
      </c>
      <c r="E78" s="27" t="s">
        <v>8</v>
      </c>
      <c r="F78" s="52">
        <v>1</v>
      </c>
      <c r="G78" s="54"/>
      <c r="H78" s="85">
        <v>2025</v>
      </c>
      <c r="I78" s="85">
        <v>2025</v>
      </c>
      <c r="J78" s="82">
        <f t="shared" si="9"/>
        <v>1</v>
      </c>
      <c r="K78" s="52">
        <f t="shared" si="10"/>
        <v>1</v>
      </c>
      <c r="L78" s="52">
        <v>0</v>
      </c>
      <c r="M78" s="52">
        <v>1</v>
      </c>
      <c r="N78" s="52">
        <v>0</v>
      </c>
      <c r="O78" s="52">
        <v>0</v>
      </c>
      <c r="P78" s="52">
        <v>0</v>
      </c>
      <c r="Q78" s="100">
        <f t="shared" si="11"/>
        <v>0</v>
      </c>
      <c r="R78" s="101"/>
      <c r="S78" s="82">
        <v>1</v>
      </c>
      <c r="T78" s="102"/>
      <c r="U78" s="102"/>
      <c r="V78" s="25">
        <f t="shared" si="13"/>
        <v>72</v>
      </c>
      <c r="W78" s="105" t="s">
        <v>39</v>
      </c>
      <c r="X78" s="76" t="s">
        <v>150</v>
      </c>
      <c r="Y78" s="76" t="s">
        <v>150</v>
      </c>
      <c r="Z78" s="52">
        <v>3</v>
      </c>
      <c r="AA78" s="54"/>
      <c r="AB78" s="85">
        <v>2022</v>
      </c>
      <c r="AC78" s="85">
        <v>2024</v>
      </c>
      <c r="AD78" s="82">
        <f>AF78*3+AG78</f>
        <v>19</v>
      </c>
      <c r="AE78" s="52">
        <f>AF78+AG78+AH78</f>
        <v>10</v>
      </c>
      <c r="AF78" s="52">
        <v>6</v>
      </c>
      <c r="AG78" s="52">
        <v>1</v>
      </c>
      <c r="AH78" s="52">
        <v>3</v>
      </c>
      <c r="AI78" s="52">
        <v>13</v>
      </c>
      <c r="AJ78" s="52">
        <v>8</v>
      </c>
      <c r="AK78" s="52">
        <f>AI78-AJ78</f>
        <v>5</v>
      </c>
    </row>
    <row r="79" spans="2:37" x14ac:dyDescent="0.25">
      <c r="B79" s="89">
        <f t="shared" si="12"/>
        <v>73</v>
      </c>
      <c r="C79" s="42" t="s">
        <v>196</v>
      </c>
      <c r="D79" s="38" t="s">
        <v>51</v>
      </c>
      <c r="E79" s="38" t="s">
        <v>51</v>
      </c>
      <c r="F79" s="52">
        <v>1</v>
      </c>
      <c r="G79" s="52"/>
      <c r="H79" s="85">
        <v>2022</v>
      </c>
      <c r="I79" s="85">
        <v>2022</v>
      </c>
      <c r="J79" s="82">
        <f t="shared" si="9"/>
        <v>1</v>
      </c>
      <c r="K79" s="52">
        <f t="shared" si="10"/>
        <v>1</v>
      </c>
      <c r="L79" s="52">
        <v>0</v>
      </c>
      <c r="M79" s="52">
        <v>1</v>
      </c>
      <c r="N79" s="52">
        <v>0</v>
      </c>
      <c r="O79" s="52">
        <v>0</v>
      </c>
      <c r="P79" s="52">
        <v>0</v>
      </c>
      <c r="Q79" s="100">
        <f t="shared" si="11"/>
        <v>0</v>
      </c>
      <c r="R79" s="101"/>
      <c r="S79" s="82">
        <v>1</v>
      </c>
      <c r="T79" s="102"/>
      <c r="U79" s="102"/>
      <c r="V79" s="25">
        <f>V78+1</f>
        <v>73</v>
      </c>
      <c r="W79" s="108" t="s">
        <v>39</v>
      </c>
      <c r="X79" s="76" t="s">
        <v>51</v>
      </c>
      <c r="Y79" s="76" t="s">
        <v>51</v>
      </c>
      <c r="Z79" s="52">
        <v>1</v>
      </c>
      <c r="AA79" s="52"/>
      <c r="AB79" s="85">
        <v>2024</v>
      </c>
      <c r="AC79" s="85">
        <v>2024</v>
      </c>
      <c r="AD79" s="82">
        <f>AF79*3+AG79</f>
        <v>2</v>
      </c>
      <c r="AE79" s="52">
        <f>AF79+AG79+AH79</f>
        <v>2</v>
      </c>
      <c r="AF79" s="52">
        <v>0</v>
      </c>
      <c r="AG79" s="52">
        <v>2</v>
      </c>
      <c r="AH79" s="52">
        <v>0</v>
      </c>
      <c r="AI79" s="52">
        <v>4</v>
      </c>
      <c r="AJ79" s="52">
        <v>4</v>
      </c>
      <c r="AK79" s="52">
        <f>AI79-AJ79</f>
        <v>0</v>
      </c>
    </row>
    <row r="80" spans="2:37" x14ac:dyDescent="0.25">
      <c r="B80" s="89">
        <f t="shared" si="12"/>
        <v>74</v>
      </c>
      <c r="C80" s="42" t="s">
        <v>193</v>
      </c>
      <c r="D80" s="38" t="s">
        <v>35</v>
      </c>
      <c r="E80" s="38" t="s">
        <v>36</v>
      </c>
      <c r="F80" s="52">
        <v>2</v>
      </c>
      <c r="G80" s="54"/>
      <c r="H80" s="85">
        <v>2022</v>
      </c>
      <c r="I80" s="85">
        <v>2023</v>
      </c>
      <c r="J80" s="82">
        <f t="shared" si="9"/>
        <v>1</v>
      </c>
      <c r="K80" s="52">
        <f t="shared" si="10"/>
        <v>2</v>
      </c>
      <c r="L80" s="52">
        <v>0</v>
      </c>
      <c r="M80" s="52">
        <v>1</v>
      </c>
      <c r="N80" s="52">
        <v>1</v>
      </c>
      <c r="O80" s="52">
        <v>4</v>
      </c>
      <c r="P80" s="52">
        <v>5</v>
      </c>
      <c r="Q80" s="100">
        <f t="shared" si="11"/>
        <v>-1</v>
      </c>
      <c r="R80" s="101"/>
      <c r="S80" s="82">
        <v>1</v>
      </c>
      <c r="T80" s="102"/>
      <c r="U80" s="102"/>
      <c r="V80" s="25">
        <f t="shared" ref="V80:V114" si="14">V79+1</f>
        <v>74</v>
      </c>
      <c r="W80" s="108" t="s">
        <v>414</v>
      </c>
      <c r="X80" s="76" t="s">
        <v>79</v>
      </c>
      <c r="Y80" s="38" t="s">
        <v>79</v>
      </c>
      <c r="Z80" s="52">
        <v>1</v>
      </c>
      <c r="AA80" s="52"/>
      <c r="AB80" s="85">
        <v>2024</v>
      </c>
      <c r="AC80" s="85">
        <v>2024</v>
      </c>
      <c r="AD80" s="82">
        <f>AF80*3+AG80</f>
        <v>1</v>
      </c>
      <c r="AE80" s="52">
        <f>AF80+AG80+AH80</f>
        <v>1</v>
      </c>
      <c r="AF80" s="52">
        <v>0</v>
      </c>
      <c r="AG80" s="52">
        <v>1</v>
      </c>
      <c r="AH80" s="52">
        <v>0</v>
      </c>
      <c r="AI80" s="52">
        <v>3</v>
      </c>
      <c r="AJ80" s="52">
        <v>3</v>
      </c>
      <c r="AK80" s="52">
        <f>AI80-AJ80</f>
        <v>0</v>
      </c>
    </row>
    <row r="81" spans="2:37" x14ac:dyDescent="0.25">
      <c r="B81" s="89">
        <f t="shared" si="12"/>
        <v>75</v>
      </c>
      <c r="C81" s="42" t="s">
        <v>56</v>
      </c>
      <c r="D81" s="38" t="s">
        <v>52</v>
      </c>
      <c r="E81" s="38" t="s">
        <v>52</v>
      </c>
      <c r="F81" s="52">
        <v>1</v>
      </c>
      <c r="G81" s="52"/>
      <c r="H81" s="85">
        <v>2022</v>
      </c>
      <c r="I81" s="85">
        <v>2022</v>
      </c>
      <c r="J81" s="82">
        <f t="shared" si="9"/>
        <v>1</v>
      </c>
      <c r="K81" s="52">
        <f t="shared" si="10"/>
        <v>2</v>
      </c>
      <c r="L81" s="52">
        <v>0</v>
      </c>
      <c r="M81" s="52">
        <v>1</v>
      </c>
      <c r="N81" s="52">
        <v>1</v>
      </c>
      <c r="O81" s="52">
        <v>3</v>
      </c>
      <c r="P81" s="52">
        <v>4</v>
      </c>
      <c r="Q81" s="100">
        <f t="shared" si="11"/>
        <v>-1</v>
      </c>
      <c r="R81" s="101">
        <v>1</v>
      </c>
      <c r="S81" s="82"/>
      <c r="T81" s="102"/>
      <c r="U81" s="102"/>
      <c r="V81" s="25">
        <f t="shared" si="14"/>
        <v>75</v>
      </c>
      <c r="W81" s="107" t="s">
        <v>430</v>
      </c>
      <c r="X81" s="38" t="s">
        <v>201</v>
      </c>
      <c r="Y81" s="38" t="s">
        <v>27</v>
      </c>
      <c r="Z81" s="52">
        <v>3</v>
      </c>
      <c r="AA81" s="54"/>
      <c r="AB81" s="85">
        <v>2022</v>
      </c>
      <c r="AC81" s="85">
        <v>2024</v>
      </c>
      <c r="AD81" s="82">
        <f>AF81*3+AG81</f>
        <v>8</v>
      </c>
      <c r="AE81" s="52">
        <f>AF81+AG81+AH81</f>
        <v>6</v>
      </c>
      <c r="AF81" s="52">
        <v>2</v>
      </c>
      <c r="AG81" s="52">
        <v>2</v>
      </c>
      <c r="AH81" s="52">
        <v>2</v>
      </c>
      <c r="AI81" s="52">
        <v>9</v>
      </c>
      <c r="AJ81" s="52">
        <v>7</v>
      </c>
      <c r="AK81" s="52">
        <f>AI81-AJ81</f>
        <v>2</v>
      </c>
    </row>
    <row r="82" spans="2:37" x14ac:dyDescent="0.25">
      <c r="B82" s="89">
        <f t="shared" si="12"/>
        <v>76</v>
      </c>
      <c r="C82" s="40" t="s">
        <v>196</v>
      </c>
      <c r="D82" s="39" t="s">
        <v>228</v>
      </c>
      <c r="E82" s="39" t="s">
        <v>228</v>
      </c>
      <c r="F82" s="52">
        <v>1</v>
      </c>
      <c r="G82" s="54"/>
      <c r="H82" s="85">
        <v>2023</v>
      </c>
      <c r="I82" s="85">
        <v>2023</v>
      </c>
      <c r="J82" s="82">
        <f t="shared" si="9"/>
        <v>1</v>
      </c>
      <c r="K82" s="52">
        <f t="shared" si="10"/>
        <v>2</v>
      </c>
      <c r="L82" s="52">
        <v>0</v>
      </c>
      <c r="M82" s="52">
        <v>1</v>
      </c>
      <c r="N82" s="52">
        <v>1</v>
      </c>
      <c r="O82" s="52">
        <v>2</v>
      </c>
      <c r="P82" s="52">
        <v>3</v>
      </c>
      <c r="Q82" s="100">
        <f t="shared" si="11"/>
        <v>-1</v>
      </c>
      <c r="R82" s="101">
        <v>1</v>
      </c>
      <c r="S82" s="82"/>
      <c r="T82" s="102"/>
      <c r="U82" s="102"/>
      <c r="V82" s="25">
        <f t="shared" si="14"/>
        <v>76</v>
      </c>
      <c r="W82" s="106" t="s">
        <v>95</v>
      </c>
      <c r="X82" s="76" t="s">
        <v>150</v>
      </c>
      <c r="Y82" s="76" t="s">
        <v>150</v>
      </c>
      <c r="Z82" s="52">
        <v>2</v>
      </c>
      <c r="AA82" s="54"/>
      <c r="AB82" s="85">
        <v>2022</v>
      </c>
      <c r="AC82" s="85">
        <v>2023</v>
      </c>
      <c r="AD82" s="82">
        <f>AF82*3+AG82</f>
        <v>1</v>
      </c>
      <c r="AE82" s="52">
        <f>AF82+AG82+AH82</f>
        <v>2</v>
      </c>
      <c r="AF82" s="52">
        <v>0</v>
      </c>
      <c r="AG82" s="52">
        <v>1</v>
      </c>
      <c r="AH82" s="52">
        <v>1</v>
      </c>
      <c r="AI82" s="52">
        <v>0</v>
      </c>
      <c r="AJ82" s="52">
        <v>2</v>
      </c>
      <c r="AK82" s="52">
        <f>AI82-AJ82</f>
        <v>-2</v>
      </c>
    </row>
    <row r="83" spans="2:37" x14ac:dyDescent="0.25">
      <c r="B83" s="89">
        <f t="shared" si="12"/>
        <v>77</v>
      </c>
      <c r="C83" s="42" t="s">
        <v>198</v>
      </c>
      <c r="D83" s="38" t="s">
        <v>41</v>
      </c>
      <c r="E83" s="38" t="s">
        <v>27</v>
      </c>
      <c r="F83" s="52">
        <v>2</v>
      </c>
      <c r="G83" s="54"/>
      <c r="H83" s="85">
        <v>2022</v>
      </c>
      <c r="I83" s="85">
        <v>2023</v>
      </c>
      <c r="J83" s="82">
        <f t="shared" si="9"/>
        <v>1</v>
      </c>
      <c r="K83" s="52">
        <f t="shared" si="10"/>
        <v>2</v>
      </c>
      <c r="L83" s="52">
        <v>0</v>
      </c>
      <c r="M83" s="52">
        <v>1</v>
      </c>
      <c r="N83" s="52">
        <v>1</v>
      </c>
      <c r="O83" s="52">
        <v>1</v>
      </c>
      <c r="P83" s="52">
        <v>2</v>
      </c>
      <c r="Q83" s="100">
        <f t="shared" si="11"/>
        <v>-1</v>
      </c>
      <c r="R83" s="101"/>
      <c r="S83" s="82">
        <v>1</v>
      </c>
      <c r="T83" s="102"/>
      <c r="U83" s="102"/>
      <c r="V83" s="25">
        <f t="shared" si="14"/>
        <v>77</v>
      </c>
      <c r="W83" s="105" t="s">
        <v>42</v>
      </c>
      <c r="X83" s="27" t="s">
        <v>19</v>
      </c>
      <c r="Y83" s="39" t="s">
        <v>19</v>
      </c>
      <c r="Z83" s="52">
        <v>3</v>
      </c>
      <c r="AA83" s="54"/>
      <c r="AB83" s="85">
        <v>2022</v>
      </c>
      <c r="AC83" s="85">
        <v>2024</v>
      </c>
      <c r="AD83" s="82">
        <f>AF83*3+AG83</f>
        <v>15</v>
      </c>
      <c r="AE83" s="52">
        <f>AF83+AG83+AH83</f>
        <v>8</v>
      </c>
      <c r="AF83" s="52">
        <v>5</v>
      </c>
      <c r="AG83" s="52">
        <v>0</v>
      </c>
      <c r="AH83" s="52">
        <v>3</v>
      </c>
      <c r="AI83" s="52">
        <v>10</v>
      </c>
      <c r="AJ83" s="52">
        <v>9</v>
      </c>
      <c r="AK83" s="52">
        <f>AI83-AJ83</f>
        <v>1</v>
      </c>
    </row>
    <row r="84" spans="2:37" x14ac:dyDescent="0.25">
      <c r="B84" s="89">
        <f t="shared" si="12"/>
        <v>78</v>
      </c>
      <c r="C84" s="42" t="s">
        <v>23</v>
      </c>
      <c r="D84" s="38" t="s">
        <v>24</v>
      </c>
      <c r="E84" s="38" t="s">
        <v>25</v>
      </c>
      <c r="F84" s="52">
        <v>2</v>
      </c>
      <c r="G84" s="54"/>
      <c r="H84" s="85">
        <v>2022</v>
      </c>
      <c r="I84" s="85">
        <v>2025</v>
      </c>
      <c r="J84" s="82">
        <f>L84*3+M84-3</f>
        <v>1</v>
      </c>
      <c r="K84" s="52">
        <f t="shared" si="10"/>
        <v>3</v>
      </c>
      <c r="L84" s="52">
        <v>1</v>
      </c>
      <c r="M84" s="52">
        <v>1</v>
      </c>
      <c r="N84" s="52">
        <v>1</v>
      </c>
      <c r="O84" s="52">
        <v>4</v>
      </c>
      <c r="P84" s="52">
        <v>6</v>
      </c>
      <c r="Q84" s="100">
        <f t="shared" si="11"/>
        <v>-2</v>
      </c>
      <c r="R84" s="101">
        <v>1</v>
      </c>
      <c r="S84" s="82"/>
      <c r="T84" s="102"/>
      <c r="U84" s="102"/>
      <c r="V84" s="25">
        <f t="shared" si="14"/>
        <v>78</v>
      </c>
      <c r="W84" s="107" t="s">
        <v>23</v>
      </c>
      <c r="X84" s="38" t="s">
        <v>24</v>
      </c>
      <c r="Y84" s="38" t="s">
        <v>25</v>
      </c>
      <c r="Z84" s="52">
        <v>2</v>
      </c>
      <c r="AA84" s="54"/>
      <c r="AB84" s="85">
        <v>2022</v>
      </c>
      <c r="AC84" s="85">
        <v>2024</v>
      </c>
      <c r="AD84" s="82">
        <f>AF84*3+AG84-3</f>
        <v>3</v>
      </c>
      <c r="AE84" s="52">
        <f>AF84+AG84+AH84</f>
        <v>3</v>
      </c>
      <c r="AF84" s="52">
        <v>2</v>
      </c>
      <c r="AG84" s="52">
        <v>0</v>
      </c>
      <c r="AH84" s="52">
        <v>1</v>
      </c>
      <c r="AI84" s="52">
        <v>5</v>
      </c>
      <c r="AJ84" s="52">
        <v>5</v>
      </c>
      <c r="AK84" s="52">
        <f>AI84-AJ84</f>
        <v>0</v>
      </c>
    </row>
    <row r="85" spans="2:37" x14ac:dyDescent="0.25">
      <c r="B85" s="89">
        <f t="shared" si="12"/>
        <v>79</v>
      </c>
      <c r="C85" s="40" t="s">
        <v>270</v>
      </c>
      <c r="D85" s="39" t="s">
        <v>179</v>
      </c>
      <c r="E85" s="39" t="s">
        <v>179</v>
      </c>
      <c r="F85" s="52">
        <v>2</v>
      </c>
      <c r="G85" s="54"/>
      <c r="H85" s="85">
        <v>2023</v>
      </c>
      <c r="I85" s="85">
        <v>2024</v>
      </c>
      <c r="J85" s="82">
        <f t="shared" ref="J85:J105" si="15">L85*3+M85</f>
        <v>1</v>
      </c>
      <c r="K85" s="52">
        <f t="shared" si="10"/>
        <v>2</v>
      </c>
      <c r="L85" s="52">
        <v>0</v>
      </c>
      <c r="M85" s="52">
        <v>1</v>
      </c>
      <c r="N85" s="52">
        <v>1</v>
      </c>
      <c r="O85" s="52">
        <v>2</v>
      </c>
      <c r="P85" s="52">
        <v>4</v>
      </c>
      <c r="Q85" s="100">
        <f t="shared" si="11"/>
        <v>-2</v>
      </c>
      <c r="R85" s="101"/>
      <c r="S85" s="82">
        <v>1</v>
      </c>
      <c r="T85" s="102"/>
      <c r="U85" s="102"/>
      <c r="V85" s="25">
        <f t="shared" si="14"/>
        <v>79</v>
      </c>
      <c r="W85" s="106" t="s">
        <v>96</v>
      </c>
      <c r="X85" s="76" t="s">
        <v>150</v>
      </c>
      <c r="Y85" s="76" t="s">
        <v>150</v>
      </c>
      <c r="Z85" s="52">
        <v>2</v>
      </c>
      <c r="AA85" s="54"/>
      <c r="AB85" s="85">
        <v>2022</v>
      </c>
      <c r="AC85" s="85">
        <v>2023</v>
      </c>
      <c r="AD85" s="82">
        <f>AF85*3+AG85</f>
        <v>1</v>
      </c>
      <c r="AE85" s="52">
        <f>AF85+AG85+AH85</f>
        <v>3</v>
      </c>
      <c r="AF85" s="52">
        <v>0</v>
      </c>
      <c r="AG85" s="52">
        <v>1</v>
      </c>
      <c r="AH85" s="52">
        <v>2</v>
      </c>
      <c r="AI85" s="52">
        <v>2</v>
      </c>
      <c r="AJ85" s="52">
        <v>13</v>
      </c>
      <c r="AK85" s="52">
        <f>AI85-AJ85</f>
        <v>-11</v>
      </c>
    </row>
    <row r="86" spans="2:37" x14ac:dyDescent="0.25">
      <c r="B86" s="89">
        <f t="shared" si="12"/>
        <v>80</v>
      </c>
      <c r="C86" s="41" t="s">
        <v>485</v>
      </c>
      <c r="D86" s="76" t="s">
        <v>54</v>
      </c>
      <c r="E86" s="38" t="s">
        <v>27</v>
      </c>
      <c r="F86" s="52">
        <v>2</v>
      </c>
      <c r="G86" s="54"/>
      <c r="H86" s="85">
        <v>2024</v>
      </c>
      <c r="I86" s="85">
        <v>2025</v>
      </c>
      <c r="J86" s="82">
        <f t="shared" si="15"/>
        <v>1</v>
      </c>
      <c r="K86" s="52">
        <f t="shared" si="10"/>
        <v>2</v>
      </c>
      <c r="L86" s="52">
        <v>0</v>
      </c>
      <c r="M86" s="52">
        <v>1</v>
      </c>
      <c r="N86" s="52">
        <v>1</v>
      </c>
      <c r="O86" s="52">
        <v>1</v>
      </c>
      <c r="P86" s="52">
        <v>3</v>
      </c>
      <c r="Q86" s="100">
        <f t="shared" si="11"/>
        <v>-2</v>
      </c>
      <c r="R86" s="101"/>
      <c r="S86" s="82">
        <v>1</v>
      </c>
      <c r="T86" s="102"/>
      <c r="U86" s="102"/>
      <c r="V86" s="25">
        <f t="shared" si="14"/>
        <v>80</v>
      </c>
      <c r="W86" s="106" t="s">
        <v>6</v>
      </c>
      <c r="X86" s="76" t="s">
        <v>150</v>
      </c>
      <c r="Y86" s="76" t="s">
        <v>150</v>
      </c>
      <c r="Z86" s="52">
        <v>3</v>
      </c>
      <c r="AA86" s="54"/>
      <c r="AB86" s="85">
        <v>2022</v>
      </c>
      <c r="AC86" s="85">
        <v>2024</v>
      </c>
      <c r="AD86" s="82">
        <f>AF86*3+AG86</f>
        <v>12</v>
      </c>
      <c r="AE86" s="52">
        <f>AF86+AG86+AH86</f>
        <v>8</v>
      </c>
      <c r="AF86" s="52">
        <v>3</v>
      </c>
      <c r="AG86" s="52">
        <v>3</v>
      </c>
      <c r="AH86" s="52">
        <v>2</v>
      </c>
      <c r="AI86" s="52">
        <v>12</v>
      </c>
      <c r="AJ86" s="52">
        <v>12</v>
      </c>
      <c r="AK86" s="52">
        <f>AI86-AJ86</f>
        <v>0</v>
      </c>
    </row>
    <row r="87" spans="2:37" x14ac:dyDescent="0.25">
      <c r="B87" s="89">
        <f t="shared" si="12"/>
        <v>81</v>
      </c>
      <c r="C87" s="40" t="s">
        <v>63</v>
      </c>
      <c r="D87" s="39" t="s">
        <v>180</v>
      </c>
      <c r="E87" s="39" t="s">
        <v>180</v>
      </c>
      <c r="F87" s="52">
        <v>2</v>
      </c>
      <c r="G87" s="54"/>
      <c r="H87" s="85">
        <v>2022</v>
      </c>
      <c r="I87" s="85">
        <v>2023</v>
      </c>
      <c r="J87" s="82">
        <f t="shared" si="15"/>
        <v>1</v>
      </c>
      <c r="K87" s="52">
        <f t="shared" si="10"/>
        <v>2</v>
      </c>
      <c r="L87" s="52">
        <v>0</v>
      </c>
      <c r="M87" s="52">
        <v>1</v>
      </c>
      <c r="N87" s="52">
        <v>1</v>
      </c>
      <c r="O87" s="52">
        <v>0</v>
      </c>
      <c r="P87" s="52">
        <v>2</v>
      </c>
      <c r="Q87" s="100">
        <f t="shared" si="11"/>
        <v>-2</v>
      </c>
      <c r="R87" s="101"/>
      <c r="S87" s="82">
        <v>1</v>
      </c>
      <c r="T87" s="102"/>
      <c r="U87" s="102"/>
      <c r="V87" s="25">
        <f t="shared" si="14"/>
        <v>81</v>
      </c>
      <c r="W87" s="107" t="s">
        <v>6</v>
      </c>
      <c r="X87" s="38" t="s">
        <v>205</v>
      </c>
      <c r="Y87" s="38" t="s">
        <v>8</v>
      </c>
      <c r="Z87" s="52">
        <v>2</v>
      </c>
      <c r="AA87" s="54"/>
      <c r="AB87" s="85">
        <v>2022</v>
      </c>
      <c r="AC87" s="85">
        <v>2023</v>
      </c>
      <c r="AD87" s="82">
        <f>AF87*3+AG87</f>
        <v>0</v>
      </c>
      <c r="AE87" s="52">
        <f>AF87+AG87+AH87</f>
        <v>2</v>
      </c>
      <c r="AF87" s="52">
        <v>0</v>
      </c>
      <c r="AG87" s="52">
        <v>0</v>
      </c>
      <c r="AH87" s="52">
        <v>2</v>
      </c>
      <c r="AI87" s="52">
        <v>2</v>
      </c>
      <c r="AJ87" s="52">
        <v>6</v>
      </c>
      <c r="AK87" s="52">
        <f>AI87-AJ87</f>
        <v>-4</v>
      </c>
    </row>
    <row r="88" spans="2:37" x14ac:dyDescent="0.25">
      <c r="B88" s="89">
        <f t="shared" si="12"/>
        <v>82</v>
      </c>
      <c r="C88" s="40" t="s">
        <v>95</v>
      </c>
      <c r="D88" s="76" t="s">
        <v>150</v>
      </c>
      <c r="E88" s="76" t="s">
        <v>150</v>
      </c>
      <c r="F88" s="52">
        <v>2</v>
      </c>
      <c r="G88" s="54"/>
      <c r="H88" s="85">
        <v>2022</v>
      </c>
      <c r="I88" s="85">
        <v>2023</v>
      </c>
      <c r="J88" s="82">
        <f t="shared" si="15"/>
        <v>1</v>
      </c>
      <c r="K88" s="52">
        <f t="shared" si="10"/>
        <v>2</v>
      </c>
      <c r="L88" s="52">
        <v>0</v>
      </c>
      <c r="M88" s="52">
        <v>1</v>
      </c>
      <c r="N88" s="52">
        <v>1</v>
      </c>
      <c r="O88" s="52">
        <v>0</v>
      </c>
      <c r="P88" s="52">
        <v>2</v>
      </c>
      <c r="Q88" s="100">
        <f t="shared" si="11"/>
        <v>-2</v>
      </c>
      <c r="R88" s="101"/>
      <c r="S88" s="82">
        <v>1</v>
      </c>
      <c r="T88" s="102"/>
      <c r="U88" s="102"/>
      <c r="V88" s="25">
        <f t="shared" si="14"/>
        <v>82</v>
      </c>
      <c r="W88" s="107" t="s">
        <v>28</v>
      </c>
      <c r="X88" s="38" t="s">
        <v>29</v>
      </c>
      <c r="Y88" s="38" t="s">
        <v>29</v>
      </c>
      <c r="Z88" s="52">
        <v>2</v>
      </c>
      <c r="AA88" s="54"/>
      <c r="AB88" s="85">
        <v>2022</v>
      </c>
      <c r="AC88" s="85">
        <v>2023</v>
      </c>
      <c r="AD88" s="82">
        <f>AF88*3+AG88+3</f>
        <v>13</v>
      </c>
      <c r="AE88" s="52">
        <f>AF88+AG88+AH88</f>
        <v>6</v>
      </c>
      <c r="AF88" s="52">
        <v>3</v>
      </c>
      <c r="AG88" s="52">
        <v>1</v>
      </c>
      <c r="AH88" s="52">
        <v>2</v>
      </c>
      <c r="AI88" s="52">
        <v>9</v>
      </c>
      <c r="AJ88" s="52">
        <v>5</v>
      </c>
      <c r="AK88" s="52">
        <f>AI88-AJ88</f>
        <v>4</v>
      </c>
    </row>
    <row r="89" spans="2:37" x14ac:dyDescent="0.25">
      <c r="B89" s="89">
        <f t="shared" si="12"/>
        <v>83</v>
      </c>
      <c r="C89" s="42" t="s">
        <v>196</v>
      </c>
      <c r="D89" s="38" t="s">
        <v>179</v>
      </c>
      <c r="E89" s="38" t="s">
        <v>179</v>
      </c>
      <c r="F89" s="52">
        <v>2</v>
      </c>
      <c r="G89" s="54"/>
      <c r="H89" s="85">
        <v>2022</v>
      </c>
      <c r="I89" s="85">
        <v>2023</v>
      </c>
      <c r="J89" s="82">
        <f t="shared" si="15"/>
        <v>1</v>
      </c>
      <c r="K89" s="52">
        <f t="shared" si="10"/>
        <v>3</v>
      </c>
      <c r="L89" s="52">
        <v>0</v>
      </c>
      <c r="M89" s="52">
        <v>1</v>
      </c>
      <c r="N89" s="52">
        <v>2</v>
      </c>
      <c r="O89" s="52">
        <v>0</v>
      </c>
      <c r="P89" s="52">
        <v>3</v>
      </c>
      <c r="Q89" s="100">
        <f t="shared" si="11"/>
        <v>-3</v>
      </c>
      <c r="R89" s="101">
        <v>1</v>
      </c>
      <c r="S89" s="82"/>
      <c r="T89" s="102"/>
      <c r="U89" s="102"/>
      <c r="V89" s="25">
        <f t="shared" si="14"/>
        <v>83</v>
      </c>
      <c r="W89" s="106" t="s">
        <v>72</v>
      </c>
      <c r="X89" s="76" t="s">
        <v>150</v>
      </c>
      <c r="Y89" s="76" t="s">
        <v>150</v>
      </c>
      <c r="Z89" s="52">
        <v>3</v>
      </c>
      <c r="AA89" s="54"/>
      <c r="AB89" s="85">
        <v>2022</v>
      </c>
      <c r="AC89" s="85">
        <v>2024</v>
      </c>
      <c r="AD89" s="82">
        <f>AF89*3+AG89</f>
        <v>5</v>
      </c>
      <c r="AE89" s="52">
        <f>AF89+AG89+AH89</f>
        <v>6</v>
      </c>
      <c r="AF89" s="52">
        <v>1</v>
      </c>
      <c r="AG89" s="52">
        <v>2</v>
      </c>
      <c r="AH89" s="52">
        <v>3</v>
      </c>
      <c r="AI89" s="52">
        <v>2</v>
      </c>
      <c r="AJ89" s="52">
        <v>4</v>
      </c>
      <c r="AK89" s="52">
        <f>AI89-AJ89</f>
        <v>-2</v>
      </c>
    </row>
    <row r="90" spans="2:37" x14ac:dyDescent="0.25">
      <c r="B90" s="89">
        <f t="shared" si="12"/>
        <v>84</v>
      </c>
      <c r="C90" s="40" t="s">
        <v>89</v>
      </c>
      <c r="D90" s="39" t="s">
        <v>150</v>
      </c>
      <c r="E90" s="39" t="s">
        <v>150</v>
      </c>
      <c r="F90" s="52">
        <v>2</v>
      </c>
      <c r="G90" s="54"/>
      <c r="H90" s="85">
        <v>2022</v>
      </c>
      <c r="I90" s="85">
        <v>2023</v>
      </c>
      <c r="J90" s="82">
        <f t="shared" si="15"/>
        <v>1</v>
      </c>
      <c r="K90" s="52">
        <f t="shared" si="10"/>
        <v>3</v>
      </c>
      <c r="L90" s="52">
        <v>0</v>
      </c>
      <c r="M90" s="52">
        <v>1</v>
      </c>
      <c r="N90" s="52">
        <v>2</v>
      </c>
      <c r="O90" s="52">
        <v>2</v>
      </c>
      <c r="P90" s="52">
        <v>7</v>
      </c>
      <c r="Q90" s="100">
        <f t="shared" si="11"/>
        <v>-5</v>
      </c>
      <c r="R90" s="101">
        <v>1</v>
      </c>
      <c r="S90" s="82"/>
      <c r="T90" s="102"/>
      <c r="U90" s="102"/>
      <c r="V90" s="25">
        <f t="shared" si="14"/>
        <v>84</v>
      </c>
      <c r="W90" s="106" t="s">
        <v>73</v>
      </c>
      <c r="X90" s="76" t="s">
        <v>150</v>
      </c>
      <c r="Y90" s="76" t="s">
        <v>150</v>
      </c>
      <c r="Z90" s="52">
        <v>2</v>
      </c>
      <c r="AA90" s="54"/>
      <c r="AB90" s="85">
        <v>2022</v>
      </c>
      <c r="AC90" s="85">
        <v>2023</v>
      </c>
      <c r="AD90" s="82">
        <f>AF90*3+AG90</f>
        <v>12</v>
      </c>
      <c r="AE90" s="52">
        <f>AF90+AG90+AH90</f>
        <v>7</v>
      </c>
      <c r="AF90" s="52">
        <v>3</v>
      </c>
      <c r="AG90" s="52">
        <v>3</v>
      </c>
      <c r="AH90" s="52">
        <v>1</v>
      </c>
      <c r="AI90" s="52">
        <v>12</v>
      </c>
      <c r="AJ90" s="52">
        <v>8</v>
      </c>
      <c r="AK90" s="52">
        <f>AI90-AJ90</f>
        <v>4</v>
      </c>
    </row>
    <row r="91" spans="2:37" x14ac:dyDescent="0.25">
      <c r="B91" s="89">
        <f t="shared" si="12"/>
        <v>85</v>
      </c>
      <c r="C91" s="40" t="s">
        <v>96</v>
      </c>
      <c r="D91" s="76" t="s">
        <v>150</v>
      </c>
      <c r="E91" s="76" t="s">
        <v>150</v>
      </c>
      <c r="F91" s="52">
        <v>2</v>
      </c>
      <c r="G91" s="54"/>
      <c r="H91" s="85">
        <v>2022</v>
      </c>
      <c r="I91" s="85">
        <v>2023</v>
      </c>
      <c r="J91" s="82">
        <f t="shared" si="15"/>
        <v>1</v>
      </c>
      <c r="K91" s="52">
        <f t="shared" si="10"/>
        <v>3</v>
      </c>
      <c r="L91" s="52">
        <v>0</v>
      </c>
      <c r="M91" s="52">
        <v>1</v>
      </c>
      <c r="N91" s="52">
        <v>2</v>
      </c>
      <c r="O91" s="52">
        <v>2</v>
      </c>
      <c r="P91" s="52">
        <v>13</v>
      </c>
      <c r="Q91" s="100">
        <f t="shared" si="11"/>
        <v>-11</v>
      </c>
      <c r="R91" s="101">
        <v>1</v>
      </c>
      <c r="S91" s="82"/>
      <c r="T91" s="102"/>
      <c r="U91" s="102"/>
      <c r="V91" s="25">
        <f t="shared" si="14"/>
        <v>85</v>
      </c>
      <c r="W91" s="105" t="s">
        <v>45</v>
      </c>
      <c r="X91" s="76" t="s">
        <v>150</v>
      </c>
      <c r="Y91" s="76" t="s">
        <v>150</v>
      </c>
      <c r="Z91" s="52">
        <v>2</v>
      </c>
      <c r="AA91" s="54"/>
      <c r="AB91" s="85">
        <v>2022</v>
      </c>
      <c r="AC91" s="85">
        <v>2023</v>
      </c>
      <c r="AD91" s="82">
        <f>AF91*3+AG91</f>
        <v>4</v>
      </c>
      <c r="AE91" s="52">
        <f>AF91+AG91+AH91</f>
        <v>3</v>
      </c>
      <c r="AF91" s="52">
        <v>1</v>
      </c>
      <c r="AG91" s="52">
        <v>1</v>
      </c>
      <c r="AH91" s="52">
        <v>1</v>
      </c>
      <c r="AI91" s="52">
        <v>4</v>
      </c>
      <c r="AJ91" s="52">
        <v>4</v>
      </c>
      <c r="AK91" s="52">
        <f>AI91-AJ91</f>
        <v>0</v>
      </c>
    </row>
    <row r="92" spans="2:37" x14ac:dyDescent="0.25">
      <c r="B92" s="89">
        <f t="shared" si="12"/>
        <v>86</v>
      </c>
      <c r="C92" s="42" t="s">
        <v>36</v>
      </c>
      <c r="D92" s="38" t="s">
        <v>52</v>
      </c>
      <c r="E92" s="38" t="s">
        <v>52</v>
      </c>
      <c r="F92" s="52">
        <v>1</v>
      </c>
      <c r="G92" s="54"/>
      <c r="H92" s="85">
        <v>2022</v>
      </c>
      <c r="I92" s="85">
        <v>2022</v>
      </c>
      <c r="J92" s="82">
        <f t="shared" si="15"/>
        <v>0</v>
      </c>
      <c r="K92" s="52">
        <f t="shared" si="10"/>
        <v>1</v>
      </c>
      <c r="L92" s="52">
        <v>0</v>
      </c>
      <c r="M92" s="52">
        <v>0</v>
      </c>
      <c r="N92" s="52">
        <v>1</v>
      </c>
      <c r="O92" s="52">
        <v>1</v>
      </c>
      <c r="P92" s="52">
        <v>2</v>
      </c>
      <c r="Q92" s="100">
        <f t="shared" si="11"/>
        <v>-1</v>
      </c>
      <c r="R92" s="101"/>
      <c r="S92" s="82"/>
      <c r="T92" s="102"/>
      <c r="U92" s="102"/>
      <c r="V92" s="25">
        <f t="shared" si="14"/>
        <v>86</v>
      </c>
      <c r="W92" s="106" t="s">
        <v>411</v>
      </c>
      <c r="X92" s="39" t="s">
        <v>150</v>
      </c>
      <c r="Y92" s="39" t="s">
        <v>150</v>
      </c>
      <c r="Z92" s="52">
        <v>1</v>
      </c>
      <c r="AA92" s="52"/>
      <c r="AB92" s="85">
        <v>2024</v>
      </c>
      <c r="AC92" s="85">
        <v>2024</v>
      </c>
      <c r="AD92" s="82">
        <f>AF92*3+AG92</f>
        <v>3</v>
      </c>
      <c r="AE92" s="52">
        <f>AF92+AG92+AH92</f>
        <v>2</v>
      </c>
      <c r="AF92" s="52">
        <v>1</v>
      </c>
      <c r="AG92" s="52">
        <v>0</v>
      </c>
      <c r="AH92" s="52">
        <v>1</v>
      </c>
      <c r="AI92" s="52">
        <v>5</v>
      </c>
      <c r="AJ92" s="52">
        <v>3</v>
      </c>
      <c r="AK92" s="52">
        <f>AI92-AJ92</f>
        <v>2</v>
      </c>
    </row>
    <row r="93" spans="2:37" x14ac:dyDescent="0.25">
      <c r="B93" s="89">
        <f t="shared" si="12"/>
        <v>87</v>
      </c>
      <c r="C93" s="40" t="s">
        <v>425</v>
      </c>
      <c r="D93" s="27" t="s">
        <v>59</v>
      </c>
      <c r="E93" s="27" t="s">
        <v>59</v>
      </c>
      <c r="F93" s="52">
        <v>1</v>
      </c>
      <c r="G93" s="54"/>
      <c r="H93" s="85">
        <v>2025</v>
      </c>
      <c r="I93" s="85">
        <v>2025</v>
      </c>
      <c r="J93" s="82">
        <f t="shared" si="15"/>
        <v>0</v>
      </c>
      <c r="K93" s="52">
        <f t="shared" si="10"/>
        <v>1</v>
      </c>
      <c r="L93" s="52">
        <v>0</v>
      </c>
      <c r="M93" s="52">
        <v>0</v>
      </c>
      <c r="N93" s="52">
        <v>1</v>
      </c>
      <c r="O93" s="52">
        <v>0</v>
      </c>
      <c r="P93" s="52">
        <v>1</v>
      </c>
      <c r="Q93" s="100">
        <f t="shared" si="11"/>
        <v>-1</v>
      </c>
      <c r="R93" s="101"/>
      <c r="S93" s="82"/>
      <c r="T93" s="102"/>
      <c r="U93" s="102"/>
      <c r="V93" s="25">
        <f t="shared" si="14"/>
        <v>87</v>
      </c>
      <c r="W93" s="107" t="s">
        <v>187</v>
      </c>
      <c r="X93" s="38" t="s">
        <v>191</v>
      </c>
      <c r="Y93" s="38" t="s">
        <v>191</v>
      </c>
      <c r="Z93" s="52">
        <v>3</v>
      </c>
      <c r="AA93" s="54"/>
      <c r="AB93" s="85">
        <v>2022</v>
      </c>
      <c r="AC93" s="85">
        <v>2024</v>
      </c>
      <c r="AD93" s="82">
        <f>AF93*3+AG93</f>
        <v>14</v>
      </c>
      <c r="AE93" s="52">
        <f>AF93+AG93+AH93</f>
        <v>7</v>
      </c>
      <c r="AF93" s="52">
        <v>4</v>
      </c>
      <c r="AG93" s="52">
        <v>2</v>
      </c>
      <c r="AH93" s="52">
        <v>1</v>
      </c>
      <c r="AI93" s="52">
        <v>16</v>
      </c>
      <c r="AJ93" s="52">
        <v>10</v>
      </c>
      <c r="AK93" s="52">
        <f>AI93-AJ93</f>
        <v>6</v>
      </c>
    </row>
    <row r="94" spans="2:37" x14ac:dyDescent="0.25">
      <c r="B94" s="89">
        <f t="shared" si="12"/>
        <v>88</v>
      </c>
      <c r="C94" s="40" t="s">
        <v>265</v>
      </c>
      <c r="D94" s="39" t="s">
        <v>150</v>
      </c>
      <c r="E94" s="39" t="s">
        <v>150</v>
      </c>
      <c r="F94" s="52">
        <v>1</v>
      </c>
      <c r="G94" s="54"/>
      <c r="H94" s="85">
        <v>2023</v>
      </c>
      <c r="I94" s="85">
        <v>2023</v>
      </c>
      <c r="J94" s="82">
        <f t="shared" si="15"/>
        <v>0</v>
      </c>
      <c r="K94" s="52">
        <f t="shared" si="10"/>
        <v>1</v>
      </c>
      <c r="L94" s="52">
        <v>0</v>
      </c>
      <c r="M94" s="52">
        <v>0</v>
      </c>
      <c r="N94" s="52">
        <v>1</v>
      </c>
      <c r="O94" s="52">
        <v>0</v>
      </c>
      <c r="P94" s="52">
        <v>1</v>
      </c>
      <c r="Q94" s="100">
        <f t="shared" si="11"/>
        <v>-1</v>
      </c>
      <c r="R94" s="101"/>
      <c r="S94" s="82"/>
      <c r="T94" s="102"/>
      <c r="U94" s="102"/>
      <c r="V94" s="25">
        <f t="shared" si="14"/>
        <v>88</v>
      </c>
      <c r="W94" s="105" t="s">
        <v>47</v>
      </c>
      <c r="X94" s="76" t="s">
        <v>150</v>
      </c>
      <c r="Y94" s="76" t="s">
        <v>150</v>
      </c>
      <c r="Z94" s="52">
        <v>2</v>
      </c>
      <c r="AA94" s="54"/>
      <c r="AB94" s="85">
        <v>2022</v>
      </c>
      <c r="AC94" s="85">
        <v>2023</v>
      </c>
      <c r="AD94" s="82">
        <f>AF94*3+AG94</f>
        <v>10</v>
      </c>
      <c r="AE94" s="52">
        <f>AF94+AG94+AH94</f>
        <v>6</v>
      </c>
      <c r="AF94" s="52">
        <v>3</v>
      </c>
      <c r="AG94" s="52">
        <v>1</v>
      </c>
      <c r="AH94" s="52">
        <v>2</v>
      </c>
      <c r="AI94" s="52">
        <v>10</v>
      </c>
      <c r="AJ94" s="52">
        <v>6</v>
      </c>
      <c r="AK94" s="52">
        <f>AI94-AJ94</f>
        <v>4</v>
      </c>
    </row>
    <row r="95" spans="2:37" x14ac:dyDescent="0.25">
      <c r="B95" s="89">
        <f t="shared" si="12"/>
        <v>89</v>
      </c>
      <c r="C95" s="40" t="s">
        <v>264</v>
      </c>
      <c r="D95" s="39" t="s">
        <v>262</v>
      </c>
      <c r="E95" s="39" t="s">
        <v>180</v>
      </c>
      <c r="F95" s="52">
        <v>1</v>
      </c>
      <c r="G95" s="54"/>
      <c r="H95" s="85">
        <v>2023</v>
      </c>
      <c r="I95" s="85">
        <v>2023</v>
      </c>
      <c r="J95" s="82">
        <f t="shared" si="15"/>
        <v>0</v>
      </c>
      <c r="K95" s="52">
        <f t="shared" si="10"/>
        <v>1</v>
      </c>
      <c r="L95" s="52">
        <v>0</v>
      </c>
      <c r="M95" s="52">
        <v>0</v>
      </c>
      <c r="N95" s="52">
        <v>1</v>
      </c>
      <c r="O95" s="52">
        <v>0</v>
      </c>
      <c r="P95" s="52">
        <v>1</v>
      </c>
      <c r="Q95" s="100">
        <f t="shared" si="11"/>
        <v>-1</v>
      </c>
      <c r="R95" s="101"/>
      <c r="S95" s="82"/>
      <c r="T95" s="102"/>
      <c r="U95" s="102"/>
      <c r="V95" s="25">
        <f t="shared" si="14"/>
        <v>89</v>
      </c>
      <c r="W95" s="106" t="s">
        <v>97</v>
      </c>
      <c r="X95" s="39" t="s">
        <v>52</v>
      </c>
      <c r="Y95" s="39" t="s">
        <v>52</v>
      </c>
      <c r="Z95" s="52">
        <v>2</v>
      </c>
      <c r="AA95" s="54"/>
      <c r="AB95" s="85">
        <v>2022</v>
      </c>
      <c r="AC95" s="85">
        <v>2023</v>
      </c>
      <c r="AD95" s="82">
        <f>AF95*3+AG95</f>
        <v>7</v>
      </c>
      <c r="AE95" s="52">
        <f>AF95+AG95+AH95</f>
        <v>5</v>
      </c>
      <c r="AF95" s="52">
        <v>2</v>
      </c>
      <c r="AG95" s="52">
        <v>1</v>
      </c>
      <c r="AH95" s="52">
        <v>2</v>
      </c>
      <c r="AI95" s="52">
        <v>5</v>
      </c>
      <c r="AJ95" s="52">
        <v>7</v>
      </c>
      <c r="AK95" s="52">
        <f>AI95-AJ95</f>
        <v>-2</v>
      </c>
    </row>
    <row r="96" spans="2:37" x14ac:dyDescent="0.25">
      <c r="B96" s="89">
        <f t="shared" si="12"/>
        <v>90</v>
      </c>
      <c r="C96" s="42" t="s">
        <v>17</v>
      </c>
      <c r="D96" s="38" t="s">
        <v>18</v>
      </c>
      <c r="E96" s="38" t="s">
        <v>19</v>
      </c>
      <c r="F96" s="52">
        <v>1</v>
      </c>
      <c r="G96" s="54"/>
      <c r="H96" s="85">
        <v>2022</v>
      </c>
      <c r="I96" s="85">
        <v>2022</v>
      </c>
      <c r="J96" s="82">
        <f t="shared" si="15"/>
        <v>0</v>
      </c>
      <c r="K96" s="52">
        <f t="shared" si="10"/>
        <v>1</v>
      </c>
      <c r="L96" s="52">
        <v>0</v>
      </c>
      <c r="M96" s="52">
        <v>0</v>
      </c>
      <c r="N96" s="52">
        <v>1</v>
      </c>
      <c r="O96" s="52">
        <v>1</v>
      </c>
      <c r="P96" s="52">
        <v>3</v>
      </c>
      <c r="Q96" s="100">
        <f t="shared" si="11"/>
        <v>-2</v>
      </c>
      <c r="R96" s="101"/>
      <c r="S96" s="82"/>
      <c r="T96" s="102"/>
      <c r="U96" s="102"/>
      <c r="V96" s="25">
        <f t="shared" si="14"/>
        <v>90</v>
      </c>
      <c r="W96" s="106" t="s">
        <v>98</v>
      </c>
      <c r="X96" s="39" t="s">
        <v>59</v>
      </c>
      <c r="Y96" s="39" t="s">
        <v>59</v>
      </c>
      <c r="Z96" s="52">
        <v>2</v>
      </c>
      <c r="AA96" s="54"/>
      <c r="AB96" s="85">
        <v>2022</v>
      </c>
      <c r="AC96" s="85">
        <v>2023</v>
      </c>
      <c r="AD96" s="82">
        <f>AF96*3+AG96</f>
        <v>5</v>
      </c>
      <c r="AE96" s="52">
        <f>AF96+AG96+AH96</f>
        <v>3</v>
      </c>
      <c r="AF96" s="52">
        <v>1</v>
      </c>
      <c r="AG96" s="52">
        <v>2</v>
      </c>
      <c r="AH96" s="52">
        <v>0</v>
      </c>
      <c r="AI96" s="52">
        <v>2</v>
      </c>
      <c r="AJ96" s="52">
        <v>1</v>
      </c>
      <c r="AK96" s="52">
        <f>AI96-AJ96</f>
        <v>1</v>
      </c>
    </row>
    <row r="97" spans="2:37" x14ac:dyDescent="0.25">
      <c r="B97" s="89">
        <f t="shared" si="12"/>
        <v>91</v>
      </c>
      <c r="C97" s="42" t="s">
        <v>284</v>
      </c>
      <c r="D97" s="38" t="s">
        <v>282</v>
      </c>
      <c r="E97" s="38" t="s">
        <v>8</v>
      </c>
      <c r="F97" s="52">
        <v>1</v>
      </c>
      <c r="G97" s="54"/>
      <c r="H97" s="85">
        <v>2023</v>
      </c>
      <c r="I97" s="85">
        <v>2023</v>
      </c>
      <c r="J97" s="82">
        <f t="shared" si="15"/>
        <v>0</v>
      </c>
      <c r="K97" s="52">
        <f t="shared" si="10"/>
        <v>1</v>
      </c>
      <c r="L97" s="52">
        <v>0</v>
      </c>
      <c r="M97" s="52">
        <v>0</v>
      </c>
      <c r="N97" s="52">
        <v>1</v>
      </c>
      <c r="O97" s="52">
        <v>0</v>
      </c>
      <c r="P97" s="52">
        <v>2</v>
      </c>
      <c r="Q97" s="100">
        <f t="shared" si="11"/>
        <v>-2</v>
      </c>
      <c r="R97" s="101"/>
      <c r="S97" s="82"/>
      <c r="T97" s="102"/>
      <c r="U97" s="102"/>
      <c r="V97" s="25">
        <f t="shared" si="14"/>
        <v>91</v>
      </c>
      <c r="W97" s="106" t="s">
        <v>99</v>
      </c>
      <c r="X97" s="39" t="s">
        <v>150</v>
      </c>
      <c r="Y97" s="39" t="s">
        <v>150</v>
      </c>
      <c r="Z97" s="52">
        <v>2</v>
      </c>
      <c r="AA97" s="54"/>
      <c r="AB97" s="85">
        <v>2022</v>
      </c>
      <c r="AC97" s="85">
        <v>2023</v>
      </c>
      <c r="AD97" s="82">
        <f>AF97*3+AG97</f>
        <v>3</v>
      </c>
      <c r="AE97" s="52">
        <f>AF97+AG97+AH97</f>
        <v>3</v>
      </c>
      <c r="AF97" s="52">
        <v>1</v>
      </c>
      <c r="AG97" s="52">
        <v>0</v>
      </c>
      <c r="AH97" s="52">
        <v>2</v>
      </c>
      <c r="AI97" s="52">
        <v>1</v>
      </c>
      <c r="AJ97" s="52">
        <v>5</v>
      </c>
      <c r="AK97" s="52">
        <f>AI97-AJ97</f>
        <v>-4</v>
      </c>
    </row>
    <row r="98" spans="2:37" x14ac:dyDescent="0.25">
      <c r="B98" s="89">
        <f t="shared" si="12"/>
        <v>92</v>
      </c>
      <c r="C98" s="40" t="s">
        <v>93</v>
      </c>
      <c r="D98" s="39" t="s">
        <v>93</v>
      </c>
      <c r="E98" s="39" t="s">
        <v>8</v>
      </c>
      <c r="F98" s="52">
        <v>2</v>
      </c>
      <c r="G98" s="54"/>
      <c r="H98" s="85">
        <v>2022</v>
      </c>
      <c r="I98" s="85">
        <v>2023</v>
      </c>
      <c r="J98" s="82">
        <f t="shared" si="15"/>
        <v>0</v>
      </c>
      <c r="K98" s="52">
        <f t="shared" si="10"/>
        <v>2</v>
      </c>
      <c r="L98" s="52">
        <v>0</v>
      </c>
      <c r="M98" s="52">
        <v>0</v>
      </c>
      <c r="N98" s="52">
        <v>2</v>
      </c>
      <c r="O98" s="52">
        <v>1</v>
      </c>
      <c r="P98" s="52">
        <v>4</v>
      </c>
      <c r="Q98" s="100">
        <f t="shared" si="11"/>
        <v>-3</v>
      </c>
      <c r="R98" s="101"/>
      <c r="S98" s="82"/>
      <c r="T98" s="102"/>
      <c r="U98" s="102"/>
      <c r="V98" s="25">
        <f t="shared" si="14"/>
        <v>92</v>
      </c>
      <c r="W98" s="108" t="s">
        <v>54</v>
      </c>
      <c r="X98" s="76" t="s">
        <v>54</v>
      </c>
      <c r="Y98" s="38" t="s">
        <v>27</v>
      </c>
      <c r="Z98" s="52">
        <v>1</v>
      </c>
      <c r="AA98" s="52"/>
      <c r="AB98" s="85">
        <v>2024</v>
      </c>
      <c r="AC98" s="85">
        <v>2024</v>
      </c>
      <c r="AD98" s="82">
        <f>AF98*3+AG98</f>
        <v>6</v>
      </c>
      <c r="AE98" s="52">
        <f>AF98+AG98+AH98</f>
        <v>3</v>
      </c>
      <c r="AF98" s="52">
        <v>2</v>
      </c>
      <c r="AG98" s="52">
        <v>0</v>
      </c>
      <c r="AH98" s="52">
        <v>1</v>
      </c>
      <c r="AI98" s="52">
        <v>6</v>
      </c>
      <c r="AJ98" s="52">
        <v>5</v>
      </c>
      <c r="AK98" s="52">
        <f>AI98-AJ98</f>
        <v>1</v>
      </c>
    </row>
    <row r="99" spans="2:37" x14ac:dyDescent="0.25">
      <c r="B99" s="89">
        <f t="shared" si="12"/>
        <v>93</v>
      </c>
      <c r="C99" s="42" t="s">
        <v>12</v>
      </c>
      <c r="D99" s="38" t="s">
        <v>13</v>
      </c>
      <c r="E99" s="38" t="s">
        <v>8</v>
      </c>
      <c r="F99" s="52">
        <v>2</v>
      </c>
      <c r="G99" s="52"/>
      <c r="H99" s="85">
        <v>2022</v>
      </c>
      <c r="I99" s="85">
        <v>2023</v>
      </c>
      <c r="J99" s="82">
        <f t="shared" si="15"/>
        <v>0</v>
      </c>
      <c r="K99" s="52">
        <f t="shared" si="10"/>
        <v>2</v>
      </c>
      <c r="L99" s="52">
        <v>0</v>
      </c>
      <c r="M99" s="52">
        <v>0</v>
      </c>
      <c r="N99" s="52">
        <v>2</v>
      </c>
      <c r="O99" s="52">
        <v>1</v>
      </c>
      <c r="P99" s="52">
        <v>4</v>
      </c>
      <c r="Q99" s="100">
        <f t="shared" si="11"/>
        <v>-3</v>
      </c>
      <c r="R99" s="101"/>
      <c r="S99" s="82"/>
      <c r="T99" s="102"/>
      <c r="U99" s="102"/>
      <c r="V99" s="25">
        <f t="shared" si="14"/>
        <v>93</v>
      </c>
      <c r="W99" s="107" t="s">
        <v>17</v>
      </c>
      <c r="X99" s="38" t="s">
        <v>18</v>
      </c>
      <c r="Y99" s="38" t="s">
        <v>19</v>
      </c>
      <c r="Z99" s="52">
        <v>2</v>
      </c>
      <c r="AA99" s="54"/>
      <c r="AB99" s="85">
        <v>2022</v>
      </c>
      <c r="AC99" s="85">
        <v>2024</v>
      </c>
      <c r="AD99" s="82">
        <f>AF99*3+AG99</f>
        <v>4</v>
      </c>
      <c r="AE99" s="52">
        <f>AF99+AG99+AH99</f>
        <v>3</v>
      </c>
      <c r="AF99" s="52">
        <v>1</v>
      </c>
      <c r="AG99" s="52">
        <v>1</v>
      </c>
      <c r="AH99" s="52">
        <v>1</v>
      </c>
      <c r="AI99" s="52">
        <v>4</v>
      </c>
      <c r="AJ99" s="52">
        <v>4</v>
      </c>
      <c r="AK99" s="52">
        <f>AI99-AJ99</f>
        <v>0</v>
      </c>
    </row>
    <row r="100" spans="2:37" x14ac:dyDescent="0.25">
      <c r="B100" s="89">
        <f t="shared" si="12"/>
        <v>94</v>
      </c>
      <c r="C100" s="42" t="s">
        <v>6</v>
      </c>
      <c r="D100" s="38" t="s">
        <v>205</v>
      </c>
      <c r="E100" s="38" t="s">
        <v>8</v>
      </c>
      <c r="F100" s="52">
        <v>2</v>
      </c>
      <c r="G100" s="54"/>
      <c r="H100" s="85">
        <v>2022</v>
      </c>
      <c r="I100" s="85">
        <v>2023</v>
      </c>
      <c r="J100" s="82">
        <f t="shared" si="15"/>
        <v>0</v>
      </c>
      <c r="K100" s="52">
        <f t="shared" si="10"/>
        <v>2</v>
      </c>
      <c r="L100" s="52">
        <v>0</v>
      </c>
      <c r="M100" s="52">
        <v>0</v>
      </c>
      <c r="N100" s="52">
        <v>2</v>
      </c>
      <c r="O100" s="52">
        <v>2</v>
      </c>
      <c r="P100" s="52">
        <v>6</v>
      </c>
      <c r="Q100" s="100">
        <f t="shared" si="11"/>
        <v>-4</v>
      </c>
      <c r="R100" s="101"/>
      <c r="S100" s="82"/>
      <c r="T100" s="102"/>
      <c r="U100" s="102"/>
      <c r="V100" s="25">
        <f t="shared" si="14"/>
        <v>94</v>
      </c>
      <c r="W100" s="107" t="s">
        <v>483</v>
      </c>
      <c r="X100" s="38" t="s">
        <v>68</v>
      </c>
      <c r="Y100" s="38" t="s">
        <v>69</v>
      </c>
      <c r="Z100" s="52">
        <v>3</v>
      </c>
      <c r="AA100" s="54"/>
      <c r="AB100" s="85">
        <v>2022</v>
      </c>
      <c r="AC100" s="85">
        <v>2024</v>
      </c>
      <c r="AD100" s="82">
        <f>AF100*3+AG100</f>
        <v>13</v>
      </c>
      <c r="AE100" s="52">
        <f>AF100+AG100+AH100</f>
        <v>8</v>
      </c>
      <c r="AF100" s="52">
        <v>3</v>
      </c>
      <c r="AG100" s="52">
        <v>4</v>
      </c>
      <c r="AH100" s="52">
        <v>1</v>
      </c>
      <c r="AI100" s="52">
        <v>11</v>
      </c>
      <c r="AJ100" s="52">
        <v>14</v>
      </c>
      <c r="AK100" s="52">
        <f>AI100-AJ100</f>
        <v>-3</v>
      </c>
    </row>
    <row r="101" spans="2:37" x14ac:dyDescent="0.25">
      <c r="B101" s="89">
        <f t="shared" si="12"/>
        <v>95</v>
      </c>
      <c r="C101" s="42" t="s">
        <v>70</v>
      </c>
      <c r="D101" s="39" t="s">
        <v>190</v>
      </c>
      <c r="E101" s="39" t="s">
        <v>190</v>
      </c>
      <c r="F101" s="52">
        <v>2</v>
      </c>
      <c r="G101" s="52"/>
      <c r="H101" s="85">
        <v>2022</v>
      </c>
      <c r="I101" s="85">
        <v>2023</v>
      </c>
      <c r="J101" s="82">
        <f t="shared" si="15"/>
        <v>0</v>
      </c>
      <c r="K101" s="52">
        <f t="shared" si="10"/>
        <v>2</v>
      </c>
      <c r="L101" s="52">
        <v>0</v>
      </c>
      <c r="M101" s="52">
        <v>0</v>
      </c>
      <c r="N101" s="52">
        <v>2</v>
      </c>
      <c r="O101" s="52">
        <v>2</v>
      </c>
      <c r="P101" s="52">
        <v>6</v>
      </c>
      <c r="Q101" s="100">
        <f t="shared" si="11"/>
        <v>-4</v>
      </c>
      <c r="R101" s="101"/>
      <c r="S101" s="82"/>
      <c r="T101" s="102"/>
      <c r="U101" s="102"/>
      <c r="V101" s="25">
        <f t="shared" si="14"/>
        <v>95</v>
      </c>
      <c r="W101" s="106" t="s">
        <v>202</v>
      </c>
      <c r="X101" s="39" t="s">
        <v>150</v>
      </c>
      <c r="Y101" s="39" t="s">
        <v>150</v>
      </c>
      <c r="Z101" s="52">
        <v>2</v>
      </c>
      <c r="AA101" s="54"/>
      <c r="AB101" s="85">
        <v>2022</v>
      </c>
      <c r="AC101" s="85">
        <v>2023</v>
      </c>
      <c r="AD101" s="82">
        <f>AF101*3+AG101-3</f>
        <v>3</v>
      </c>
      <c r="AE101" s="52">
        <f>AF101+AG101+AH101</f>
        <v>3</v>
      </c>
      <c r="AF101" s="52">
        <v>2</v>
      </c>
      <c r="AG101" s="52">
        <v>0</v>
      </c>
      <c r="AH101" s="52">
        <v>1</v>
      </c>
      <c r="AI101" s="52">
        <v>6</v>
      </c>
      <c r="AJ101" s="52">
        <v>5</v>
      </c>
      <c r="AK101" s="52">
        <f>AI101-AJ101</f>
        <v>1</v>
      </c>
    </row>
    <row r="102" spans="2:37" x14ac:dyDescent="0.25">
      <c r="B102" s="89">
        <f t="shared" si="12"/>
        <v>96</v>
      </c>
      <c r="C102" s="41" t="s">
        <v>410</v>
      </c>
      <c r="D102" s="76" t="s">
        <v>51</v>
      </c>
      <c r="E102" s="38" t="s">
        <v>51</v>
      </c>
      <c r="F102" s="52">
        <v>1</v>
      </c>
      <c r="G102" s="54"/>
      <c r="H102" s="85">
        <v>2024</v>
      </c>
      <c r="I102" s="85">
        <v>2024</v>
      </c>
      <c r="J102" s="82">
        <f t="shared" si="15"/>
        <v>0</v>
      </c>
      <c r="K102" s="52">
        <f t="shared" si="10"/>
        <v>1</v>
      </c>
      <c r="L102" s="52">
        <v>0</v>
      </c>
      <c r="M102" s="52">
        <v>0</v>
      </c>
      <c r="N102" s="52">
        <v>1</v>
      </c>
      <c r="O102" s="52">
        <v>1</v>
      </c>
      <c r="P102" s="52">
        <v>5</v>
      </c>
      <c r="Q102" s="100">
        <f t="shared" si="11"/>
        <v>-4</v>
      </c>
      <c r="R102" s="101"/>
      <c r="S102" s="82"/>
      <c r="T102" s="102"/>
      <c r="U102" s="102"/>
      <c r="V102" s="25">
        <f t="shared" si="14"/>
        <v>96</v>
      </c>
      <c r="W102" s="106" t="s">
        <v>203</v>
      </c>
      <c r="X102" s="39" t="s">
        <v>190</v>
      </c>
      <c r="Y102" s="39" t="s">
        <v>190</v>
      </c>
      <c r="Z102" s="52">
        <v>2</v>
      </c>
      <c r="AA102" s="54"/>
      <c r="AB102" s="85">
        <v>2022</v>
      </c>
      <c r="AC102" s="85">
        <v>2023</v>
      </c>
      <c r="AD102" s="82">
        <f>AF102*3+AG102</f>
        <v>3</v>
      </c>
      <c r="AE102" s="52">
        <f>AF102+AG102+AH102</f>
        <v>3</v>
      </c>
      <c r="AF102" s="52">
        <v>1</v>
      </c>
      <c r="AG102" s="52">
        <v>0</v>
      </c>
      <c r="AH102" s="52">
        <v>2</v>
      </c>
      <c r="AI102" s="52">
        <v>7</v>
      </c>
      <c r="AJ102" s="52">
        <v>6</v>
      </c>
      <c r="AK102" s="52">
        <f>AI102-AJ102</f>
        <v>1</v>
      </c>
    </row>
    <row r="103" spans="2:37" x14ac:dyDescent="0.25">
      <c r="B103" s="89">
        <f t="shared" si="12"/>
        <v>97</v>
      </c>
      <c r="C103" s="40" t="s">
        <v>355</v>
      </c>
      <c r="D103" s="39" t="s">
        <v>150</v>
      </c>
      <c r="E103" s="39" t="s">
        <v>150</v>
      </c>
      <c r="F103" s="52">
        <v>2</v>
      </c>
      <c r="G103" s="52"/>
      <c r="H103" s="85">
        <v>2022</v>
      </c>
      <c r="I103" s="85">
        <v>2025</v>
      </c>
      <c r="J103" s="82">
        <f t="shared" si="15"/>
        <v>0</v>
      </c>
      <c r="K103" s="52">
        <f t="shared" ref="K103:K134" si="16">L103+M103+N103</f>
        <v>2</v>
      </c>
      <c r="L103" s="52">
        <v>0</v>
      </c>
      <c r="M103" s="52">
        <v>0</v>
      </c>
      <c r="N103" s="52">
        <v>2</v>
      </c>
      <c r="O103" s="52">
        <v>1</v>
      </c>
      <c r="P103" s="52">
        <v>6</v>
      </c>
      <c r="Q103" s="100">
        <f t="shared" ref="Q103:Q134" si="17">O103-P103</f>
        <v>-5</v>
      </c>
      <c r="R103" s="101"/>
      <c r="S103" s="82"/>
      <c r="T103" s="102"/>
      <c r="U103" s="102"/>
      <c r="V103" s="25">
        <f t="shared" si="14"/>
        <v>97</v>
      </c>
      <c r="W103" s="106" t="s">
        <v>266</v>
      </c>
      <c r="X103" s="39" t="s">
        <v>150</v>
      </c>
      <c r="Y103" s="39" t="s">
        <v>150</v>
      </c>
      <c r="Z103" s="52">
        <v>1</v>
      </c>
      <c r="AA103" s="54"/>
      <c r="AB103" s="85">
        <v>2023</v>
      </c>
      <c r="AC103" s="85">
        <v>2023</v>
      </c>
      <c r="AD103" s="82">
        <f>AF103*3+AG103</f>
        <v>6</v>
      </c>
      <c r="AE103" s="52">
        <f>AF103+AG103+AH103</f>
        <v>3</v>
      </c>
      <c r="AF103" s="52">
        <v>2</v>
      </c>
      <c r="AG103" s="52">
        <v>0</v>
      </c>
      <c r="AH103" s="52">
        <v>1</v>
      </c>
      <c r="AI103" s="52">
        <v>5</v>
      </c>
      <c r="AJ103" s="52">
        <v>2</v>
      </c>
      <c r="AK103" s="52">
        <f>AI103-AJ103</f>
        <v>3</v>
      </c>
    </row>
    <row r="104" spans="2:37" x14ac:dyDescent="0.25">
      <c r="B104" s="89">
        <f t="shared" si="12"/>
        <v>98</v>
      </c>
      <c r="C104" s="42" t="s">
        <v>48</v>
      </c>
      <c r="D104" s="38" t="s">
        <v>49</v>
      </c>
      <c r="E104" s="38" t="s">
        <v>50</v>
      </c>
      <c r="F104" s="52">
        <v>2</v>
      </c>
      <c r="G104" s="52"/>
      <c r="H104" s="85">
        <v>2022</v>
      </c>
      <c r="I104" s="85">
        <v>2023</v>
      </c>
      <c r="J104" s="82">
        <f t="shared" si="15"/>
        <v>0</v>
      </c>
      <c r="K104" s="52">
        <f t="shared" si="16"/>
        <v>2</v>
      </c>
      <c r="L104" s="52">
        <v>0</v>
      </c>
      <c r="M104" s="52">
        <v>0</v>
      </c>
      <c r="N104" s="52">
        <v>2</v>
      </c>
      <c r="O104" s="52">
        <v>1</v>
      </c>
      <c r="P104" s="52">
        <v>7</v>
      </c>
      <c r="Q104" s="100">
        <f t="shared" si="17"/>
        <v>-6</v>
      </c>
      <c r="R104" s="101"/>
      <c r="S104" s="82"/>
      <c r="T104" s="102"/>
      <c r="U104" s="102"/>
      <c r="V104" s="25">
        <f t="shared" si="14"/>
        <v>98</v>
      </c>
      <c r="W104" s="107" t="s">
        <v>284</v>
      </c>
      <c r="X104" s="38" t="s">
        <v>282</v>
      </c>
      <c r="Y104" s="38" t="s">
        <v>8</v>
      </c>
      <c r="Z104" s="52">
        <v>1</v>
      </c>
      <c r="AA104" s="54"/>
      <c r="AB104" s="85">
        <v>2023</v>
      </c>
      <c r="AC104" s="85">
        <v>2023</v>
      </c>
      <c r="AD104" s="82">
        <f>AF104*3+AG104</f>
        <v>0</v>
      </c>
      <c r="AE104" s="52">
        <f>AF104+AG104+AH104</f>
        <v>1</v>
      </c>
      <c r="AF104" s="52">
        <v>0</v>
      </c>
      <c r="AG104" s="52">
        <v>0</v>
      </c>
      <c r="AH104" s="52">
        <v>1</v>
      </c>
      <c r="AI104" s="52">
        <v>0</v>
      </c>
      <c r="AJ104" s="52">
        <v>2</v>
      </c>
      <c r="AK104" s="52">
        <f>AI104-AJ104</f>
        <v>-2</v>
      </c>
    </row>
    <row r="105" spans="2:37" x14ac:dyDescent="0.25">
      <c r="B105" s="89">
        <f t="shared" si="12"/>
        <v>99</v>
      </c>
      <c r="C105" s="40" t="s">
        <v>257</v>
      </c>
      <c r="D105" s="39" t="s">
        <v>150</v>
      </c>
      <c r="E105" s="39" t="s">
        <v>150</v>
      </c>
      <c r="F105" s="52">
        <v>4</v>
      </c>
      <c r="G105" s="54"/>
      <c r="H105" s="85">
        <v>2022</v>
      </c>
      <c r="I105" s="85">
        <v>2025</v>
      </c>
      <c r="J105" s="82">
        <f t="shared" si="15"/>
        <v>0</v>
      </c>
      <c r="K105" s="52">
        <f t="shared" si="16"/>
        <v>4</v>
      </c>
      <c r="L105" s="52">
        <v>0</v>
      </c>
      <c r="M105" s="52">
        <v>0</v>
      </c>
      <c r="N105" s="52">
        <v>4</v>
      </c>
      <c r="O105" s="52">
        <v>1</v>
      </c>
      <c r="P105" s="52">
        <v>10</v>
      </c>
      <c r="Q105" s="100">
        <f t="shared" si="17"/>
        <v>-9</v>
      </c>
      <c r="R105" s="101"/>
      <c r="S105" s="82"/>
      <c r="T105" s="102"/>
      <c r="U105" s="102"/>
      <c r="V105" s="25">
        <f t="shared" si="14"/>
        <v>99</v>
      </c>
      <c r="W105" s="107" t="s">
        <v>66</v>
      </c>
      <c r="X105" s="38" t="s">
        <v>180</v>
      </c>
      <c r="Y105" s="38" t="s">
        <v>180</v>
      </c>
      <c r="Z105" s="52">
        <v>1</v>
      </c>
      <c r="AA105" s="54"/>
      <c r="AB105" s="85">
        <v>2022</v>
      </c>
      <c r="AC105" s="85">
        <v>2022</v>
      </c>
      <c r="AD105" s="82">
        <f>AF105*3+AG105</f>
        <v>3</v>
      </c>
      <c r="AE105" s="52">
        <f>AF105+AG105+AH105</f>
        <v>2</v>
      </c>
      <c r="AF105" s="52">
        <v>1</v>
      </c>
      <c r="AG105" s="52">
        <v>0</v>
      </c>
      <c r="AH105" s="52">
        <v>1</v>
      </c>
      <c r="AI105" s="52">
        <v>3</v>
      </c>
      <c r="AJ105" s="52">
        <v>2</v>
      </c>
      <c r="AK105" s="52">
        <f>AI105-AJ105</f>
        <v>1</v>
      </c>
    </row>
    <row r="106" spans="2:37" x14ac:dyDescent="0.25">
      <c r="B106" s="1"/>
      <c r="R106" s="99"/>
      <c r="V106" s="25">
        <f t="shared" si="14"/>
        <v>100</v>
      </c>
      <c r="W106" s="107" t="s">
        <v>58</v>
      </c>
      <c r="X106" s="38" t="s">
        <v>59</v>
      </c>
      <c r="Y106" s="38" t="s">
        <v>59</v>
      </c>
      <c r="Z106" s="52">
        <v>3</v>
      </c>
      <c r="AA106" s="54"/>
      <c r="AB106" s="85">
        <v>2022</v>
      </c>
      <c r="AC106" s="85">
        <v>2024</v>
      </c>
      <c r="AD106" s="82">
        <f>AF106*3+AG106+3</f>
        <v>6</v>
      </c>
      <c r="AE106" s="52">
        <f>AF106+AG106+AH106</f>
        <v>5</v>
      </c>
      <c r="AF106" s="52">
        <v>1</v>
      </c>
      <c r="AG106" s="52">
        <v>0</v>
      </c>
      <c r="AH106" s="52">
        <v>4</v>
      </c>
      <c r="AI106" s="52">
        <v>7</v>
      </c>
      <c r="AJ106" s="52">
        <v>13</v>
      </c>
      <c r="AK106" s="52">
        <f>AI106-AJ106</f>
        <v>-6</v>
      </c>
    </row>
    <row r="107" spans="2:37" x14ac:dyDescent="0.25">
      <c r="B107" s="1"/>
      <c r="D107" s="10" t="s">
        <v>482</v>
      </c>
      <c r="K107" s="19">
        <f t="shared" ref="K107:S107" si="18">SUM(K7:K105)</f>
        <v>436</v>
      </c>
      <c r="L107" s="19">
        <f t="shared" si="18"/>
        <v>163</v>
      </c>
      <c r="M107" s="19">
        <f t="shared" si="18"/>
        <v>110</v>
      </c>
      <c r="N107" s="19">
        <f t="shared" si="18"/>
        <v>163</v>
      </c>
      <c r="O107" s="19">
        <f t="shared" si="18"/>
        <v>571</v>
      </c>
      <c r="P107" s="19">
        <f t="shared" si="18"/>
        <v>571</v>
      </c>
      <c r="Q107" s="19">
        <f t="shared" si="18"/>
        <v>0</v>
      </c>
      <c r="R107" s="19">
        <f t="shared" si="18"/>
        <v>55</v>
      </c>
      <c r="S107" s="19">
        <f t="shared" si="18"/>
        <v>55</v>
      </c>
      <c r="T107" s="43"/>
      <c r="U107" s="43"/>
      <c r="V107" s="25">
        <f t="shared" si="14"/>
        <v>101</v>
      </c>
      <c r="W107" s="106" t="s">
        <v>75</v>
      </c>
      <c r="X107" s="76" t="s">
        <v>150</v>
      </c>
      <c r="Y107" s="76" t="s">
        <v>150</v>
      </c>
      <c r="Z107" s="52">
        <v>3</v>
      </c>
      <c r="AA107" s="54"/>
      <c r="AB107" s="85">
        <v>2022</v>
      </c>
      <c r="AC107" s="85">
        <v>2024</v>
      </c>
      <c r="AD107" s="82">
        <f>AF107*3+AG107</f>
        <v>9</v>
      </c>
      <c r="AE107" s="52">
        <f>AF107+AG107+AH107</f>
        <v>6</v>
      </c>
      <c r="AF107" s="52">
        <v>3</v>
      </c>
      <c r="AG107" s="52">
        <v>0</v>
      </c>
      <c r="AH107" s="52">
        <v>3</v>
      </c>
      <c r="AI107" s="52">
        <v>12</v>
      </c>
      <c r="AJ107" s="52">
        <v>9</v>
      </c>
      <c r="AK107" s="52">
        <f>AI107-AJ107</f>
        <v>3</v>
      </c>
    </row>
    <row r="108" spans="2:37" x14ac:dyDescent="0.25">
      <c r="B108" s="1"/>
      <c r="R108" s="99"/>
      <c r="V108" s="25">
        <f t="shared" si="14"/>
        <v>102</v>
      </c>
      <c r="W108" s="106" t="s">
        <v>76</v>
      </c>
      <c r="X108" s="76" t="s">
        <v>150</v>
      </c>
      <c r="Y108" s="76" t="s">
        <v>150</v>
      </c>
      <c r="Z108" s="52">
        <v>3</v>
      </c>
      <c r="AA108" s="54"/>
      <c r="AB108" s="85">
        <v>2022</v>
      </c>
      <c r="AC108" s="85">
        <v>2024</v>
      </c>
      <c r="AD108" s="82">
        <f>AF108*3+AG108-3</f>
        <v>5</v>
      </c>
      <c r="AE108" s="52">
        <f>AF108+AG108+AH108</f>
        <v>5</v>
      </c>
      <c r="AF108" s="52">
        <v>2</v>
      </c>
      <c r="AG108" s="52">
        <v>2</v>
      </c>
      <c r="AH108" s="52">
        <v>1</v>
      </c>
      <c r="AI108" s="52">
        <v>5</v>
      </c>
      <c r="AJ108" s="52">
        <v>3</v>
      </c>
      <c r="AK108" s="52">
        <f>AI108-AJ108</f>
        <v>2</v>
      </c>
    </row>
    <row r="109" spans="2:37" x14ac:dyDescent="0.25">
      <c r="B109" s="1"/>
      <c r="I109" s="1" t="s">
        <v>386</v>
      </c>
      <c r="K109" s="1">
        <f>K107/2-7</f>
        <v>211</v>
      </c>
      <c r="N109" s="1" t="s">
        <v>388</v>
      </c>
      <c r="O109" s="1">
        <f>O107-21</f>
        <v>550</v>
      </c>
      <c r="R109" s="99"/>
      <c r="V109" s="25">
        <f t="shared" si="14"/>
        <v>103</v>
      </c>
      <c r="W109" s="106" t="s">
        <v>268</v>
      </c>
      <c r="X109" s="39" t="s">
        <v>150</v>
      </c>
      <c r="Y109" s="39" t="s">
        <v>150</v>
      </c>
      <c r="Z109" s="52">
        <v>1</v>
      </c>
      <c r="AA109" s="54"/>
      <c r="AB109" s="85">
        <v>2023</v>
      </c>
      <c r="AC109" s="85">
        <v>2023</v>
      </c>
      <c r="AD109" s="82">
        <f>AF109*3+AG109</f>
        <v>1</v>
      </c>
      <c r="AE109" s="52">
        <f>AF109+AG109+AH109</f>
        <v>1</v>
      </c>
      <c r="AF109" s="52">
        <v>0</v>
      </c>
      <c r="AG109" s="52">
        <v>1</v>
      </c>
      <c r="AH109" s="52">
        <v>0</v>
      </c>
      <c r="AI109" s="52">
        <v>1</v>
      </c>
      <c r="AJ109" s="52">
        <v>1</v>
      </c>
      <c r="AK109" s="52">
        <f>AI109-AJ109</f>
        <v>0</v>
      </c>
    </row>
    <row r="110" spans="2:37" x14ac:dyDescent="0.25">
      <c r="B110" s="1"/>
      <c r="F110" s="19"/>
      <c r="G110" s="19"/>
      <c r="I110" s="6"/>
      <c r="R110" s="99"/>
      <c r="V110" s="25">
        <f t="shared" si="14"/>
        <v>104</v>
      </c>
      <c r="W110" s="105" t="s">
        <v>12</v>
      </c>
      <c r="X110" s="76" t="s">
        <v>150</v>
      </c>
      <c r="Y110" s="76" t="s">
        <v>150</v>
      </c>
      <c r="Z110" s="52">
        <v>3</v>
      </c>
      <c r="AA110" s="54"/>
      <c r="AB110" s="85">
        <v>2022</v>
      </c>
      <c r="AC110" s="85">
        <v>2024</v>
      </c>
      <c r="AD110" s="82">
        <f>AF110*3+AG110</f>
        <v>4</v>
      </c>
      <c r="AE110" s="52">
        <f>AF110+AG110+AH110</f>
        <v>5</v>
      </c>
      <c r="AF110" s="52">
        <v>1</v>
      </c>
      <c r="AG110" s="52">
        <v>1</v>
      </c>
      <c r="AH110" s="52">
        <v>3</v>
      </c>
      <c r="AI110" s="52">
        <v>3</v>
      </c>
      <c r="AJ110" s="52">
        <v>12</v>
      </c>
      <c r="AK110" s="52">
        <f>AI110-AJ110</f>
        <v>-9</v>
      </c>
    </row>
    <row r="111" spans="2:37" x14ac:dyDescent="0.25">
      <c r="B111" s="1"/>
      <c r="F111" s="19" t="s">
        <v>271</v>
      </c>
      <c r="G111" s="19"/>
      <c r="I111" s="19" t="s">
        <v>480</v>
      </c>
      <c r="J111" s="19"/>
      <c r="K111" s="19"/>
      <c r="L111" s="19"/>
      <c r="R111" s="99"/>
      <c r="V111" s="25">
        <f t="shared" si="14"/>
        <v>105</v>
      </c>
      <c r="W111" s="106" t="s">
        <v>12</v>
      </c>
      <c r="X111" s="39" t="s">
        <v>87</v>
      </c>
      <c r="Y111" s="39" t="s">
        <v>87</v>
      </c>
      <c r="Z111" s="52">
        <v>1</v>
      </c>
      <c r="AA111" s="54"/>
      <c r="AB111" s="85">
        <v>2023</v>
      </c>
      <c r="AC111" s="85">
        <v>2023</v>
      </c>
      <c r="AD111" s="82">
        <f>AF111*3+AG111</f>
        <v>3</v>
      </c>
      <c r="AE111" s="52">
        <f>AF111+AG111+AH111</f>
        <v>2</v>
      </c>
      <c r="AF111" s="52">
        <v>1</v>
      </c>
      <c r="AG111" s="52">
        <v>0</v>
      </c>
      <c r="AH111" s="52">
        <v>1</v>
      </c>
      <c r="AI111" s="52">
        <v>4</v>
      </c>
      <c r="AJ111" s="52">
        <v>3</v>
      </c>
      <c r="AK111" s="52">
        <f>AI111-AJ111</f>
        <v>1</v>
      </c>
    </row>
    <row r="112" spans="2:37" x14ac:dyDescent="0.25">
      <c r="B112" s="1"/>
      <c r="F112" s="19">
        <v>2025</v>
      </c>
      <c r="G112" s="19"/>
      <c r="I112" s="19" t="s">
        <v>481</v>
      </c>
      <c r="J112" s="19"/>
      <c r="K112" s="19"/>
      <c r="L112" s="19"/>
      <c r="R112" s="99"/>
      <c r="V112" s="25">
        <f t="shared" si="14"/>
        <v>106</v>
      </c>
      <c r="W112" s="107" t="s">
        <v>12</v>
      </c>
      <c r="X112" s="38" t="s">
        <v>13</v>
      </c>
      <c r="Y112" s="38" t="s">
        <v>8</v>
      </c>
      <c r="Z112" s="52">
        <v>2</v>
      </c>
      <c r="AA112" s="54"/>
      <c r="AB112" s="85">
        <v>2022</v>
      </c>
      <c r="AC112" s="85">
        <v>2023</v>
      </c>
      <c r="AD112" s="82">
        <f>AF112*3+AG112</f>
        <v>0</v>
      </c>
      <c r="AE112" s="52">
        <f>AF112+AG112+AH112</f>
        <v>2</v>
      </c>
      <c r="AF112" s="52">
        <v>0</v>
      </c>
      <c r="AG112" s="52">
        <v>0</v>
      </c>
      <c r="AH112" s="52">
        <v>2</v>
      </c>
      <c r="AI112" s="52">
        <v>1</v>
      </c>
      <c r="AJ112" s="52">
        <v>4</v>
      </c>
      <c r="AK112" s="52">
        <f>AI112-AJ112</f>
        <v>-3</v>
      </c>
    </row>
    <row r="113" spans="2:37" x14ac:dyDescent="0.25">
      <c r="B113" s="1"/>
      <c r="V113" s="25">
        <f t="shared" si="14"/>
        <v>107</v>
      </c>
      <c r="W113" s="107" t="s">
        <v>70</v>
      </c>
      <c r="X113" s="39" t="s">
        <v>190</v>
      </c>
      <c r="Y113" s="39" t="s">
        <v>190</v>
      </c>
      <c r="Z113" s="52">
        <v>2</v>
      </c>
      <c r="AA113" s="54"/>
      <c r="AB113" s="85">
        <v>2022</v>
      </c>
      <c r="AC113" s="85">
        <v>2023</v>
      </c>
      <c r="AD113" s="82">
        <f>AF113*3+AG113</f>
        <v>0</v>
      </c>
      <c r="AE113" s="52">
        <f>AF113+AG113+AH113</f>
        <v>2</v>
      </c>
      <c r="AF113" s="52">
        <v>0</v>
      </c>
      <c r="AG113" s="52">
        <v>0</v>
      </c>
      <c r="AH113" s="52">
        <v>2</v>
      </c>
      <c r="AI113" s="52">
        <v>2</v>
      </c>
      <c r="AJ113" s="52">
        <v>6</v>
      </c>
      <c r="AK113" s="52">
        <f>AI113-AJ113</f>
        <v>-4</v>
      </c>
    </row>
    <row r="114" spans="2:37" x14ac:dyDescent="0.25">
      <c r="B114" s="1"/>
      <c r="V114" s="25">
        <f t="shared" si="14"/>
        <v>108</v>
      </c>
      <c r="Z114" s="19"/>
      <c r="AA114" s="19"/>
      <c r="AB114" s="19"/>
      <c r="AC114" s="19"/>
      <c r="AD114" s="19"/>
      <c r="AE114" s="19"/>
      <c r="AF114" s="19"/>
      <c r="AG114" s="19"/>
      <c r="AH114" s="19"/>
      <c r="AI114" s="19"/>
      <c r="AJ114" s="19"/>
      <c r="AK114" s="19"/>
    </row>
    <row r="115" spans="2:37" x14ac:dyDescent="0.25">
      <c r="B115" s="1"/>
      <c r="V115" s="8"/>
      <c r="Z115" s="19"/>
      <c r="AA115" s="19"/>
      <c r="AB115" s="19"/>
      <c r="AE115" s="1">
        <f>SUM(AE7:AE113)</f>
        <v>426</v>
      </c>
      <c r="AF115" s="1">
        <f t="shared" ref="AF115:AK115" si="19">SUM(AF7:AF113)</f>
        <v>155</v>
      </c>
      <c r="AG115" s="1">
        <f t="shared" si="19"/>
        <v>116</v>
      </c>
      <c r="AH115" s="1">
        <f t="shared" si="19"/>
        <v>155</v>
      </c>
      <c r="AI115" s="1">
        <f t="shared" si="19"/>
        <v>567</v>
      </c>
      <c r="AJ115" s="1">
        <f t="shared" si="19"/>
        <v>567</v>
      </c>
      <c r="AK115" s="1">
        <f t="shared" si="19"/>
        <v>0</v>
      </c>
    </row>
    <row r="116" spans="2:37" x14ac:dyDescent="0.25">
      <c r="B116" s="1"/>
      <c r="V116" s="8"/>
      <c r="Z116" s="19"/>
      <c r="AA116" s="19"/>
      <c r="AB116" s="19"/>
    </row>
    <row r="117" spans="2:37" x14ac:dyDescent="0.25">
      <c r="B117" s="1"/>
      <c r="V117" s="8"/>
      <c r="AC117" s="1" t="s">
        <v>386</v>
      </c>
      <c r="AE117" s="1">
        <f>AE115/2-7</f>
        <v>206</v>
      </c>
      <c r="AH117" s="1" t="s">
        <v>388</v>
      </c>
      <c r="AI117" s="1">
        <f>AI115-21</f>
        <v>546</v>
      </c>
    </row>
    <row r="118" spans="2:37" x14ac:dyDescent="0.25">
      <c r="B118" s="1"/>
      <c r="V118" s="8"/>
      <c r="Z118" s="19"/>
      <c r="AA118" s="19"/>
      <c r="AC118" s="6"/>
    </row>
    <row r="119" spans="2:37" x14ac:dyDescent="0.25">
      <c r="B119" s="1"/>
      <c r="V119" s="8"/>
      <c r="Z119" s="19" t="s">
        <v>271</v>
      </c>
      <c r="AA119" s="19"/>
      <c r="AC119" s="19" t="s">
        <v>480</v>
      </c>
      <c r="AD119" s="19"/>
      <c r="AE119" s="19"/>
      <c r="AF119" s="19"/>
    </row>
    <row r="120" spans="2:37" x14ac:dyDescent="0.25">
      <c r="B120" s="1"/>
      <c r="V120" s="8"/>
      <c r="Z120" s="19">
        <v>2024</v>
      </c>
      <c r="AA120" s="19"/>
      <c r="AC120" s="19" t="s">
        <v>481</v>
      </c>
      <c r="AD120" s="19"/>
      <c r="AE120" s="19"/>
      <c r="AF120" s="19"/>
    </row>
    <row r="121" spans="2:37" x14ac:dyDescent="0.25">
      <c r="B121" s="1"/>
    </row>
    <row r="122" spans="2:37" x14ac:dyDescent="0.25">
      <c r="B122" s="1"/>
    </row>
    <row r="123" spans="2:37" x14ac:dyDescent="0.25">
      <c r="B123" s="1"/>
    </row>
  </sheetData>
  <sortState ref="W7:AK113">
    <sortCondition ref="W7:W113"/>
  </sortState>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H147"/>
  <sheetViews>
    <sheetView workbookViewId="0">
      <selection activeCell="A2" sqref="A2"/>
    </sheetView>
  </sheetViews>
  <sheetFormatPr baseColWidth="10" defaultRowHeight="12.75" x14ac:dyDescent="0.25"/>
  <cols>
    <col min="1" max="1" width="4.28515625" style="1" customWidth="1"/>
    <col min="2" max="2" width="4.28515625" style="8" customWidth="1"/>
    <col min="3" max="3" width="25.7109375" style="1" customWidth="1"/>
    <col min="4" max="4" width="20" style="1" customWidth="1"/>
    <col min="5" max="5" width="12.85546875" style="1" customWidth="1"/>
    <col min="6" max="21" width="5.7109375" style="1" customWidth="1"/>
    <col min="22" max="22" width="5.7109375" style="67" customWidth="1"/>
    <col min="23" max="23" width="14.28515625" style="1" customWidth="1"/>
    <col min="24" max="24" width="11.42578125" style="1" customWidth="1"/>
    <col min="25" max="35" width="5.7109375" style="1" customWidth="1"/>
    <col min="36" max="36" width="4.28515625" style="1" customWidth="1"/>
    <col min="37" max="37" width="25.7109375" style="1" customWidth="1"/>
    <col min="38" max="38" width="20" style="1" customWidth="1"/>
    <col min="39" max="39" width="11.42578125" style="1" customWidth="1"/>
    <col min="40" max="54" width="5.7109375" style="1" customWidth="1"/>
    <col min="55" max="16384" width="11.42578125" style="1"/>
  </cols>
  <sheetData>
    <row r="1" spans="2:34" ht="11.25" customHeight="1" x14ac:dyDescent="0.25">
      <c r="B1" s="81" t="s">
        <v>434</v>
      </c>
      <c r="C1" s="81"/>
      <c r="D1" s="81"/>
      <c r="E1" s="81"/>
      <c r="F1" s="81"/>
    </row>
    <row r="2" spans="2:34" ht="15.75" x14ac:dyDescent="0.25">
      <c r="D2" s="2" t="s">
        <v>166</v>
      </c>
      <c r="G2" s="1" t="s">
        <v>271</v>
      </c>
      <c r="H2" s="1">
        <v>2025</v>
      </c>
      <c r="P2" s="1" t="s">
        <v>260</v>
      </c>
      <c r="X2" s="14" t="s">
        <v>514</v>
      </c>
    </row>
    <row r="3" spans="2:34" ht="11.25" customHeight="1" x14ac:dyDescent="0.25">
      <c r="F3" s="8"/>
      <c r="G3" s="8"/>
      <c r="H3" s="8"/>
      <c r="I3" s="8" t="s">
        <v>387</v>
      </c>
      <c r="J3" s="8"/>
      <c r="K3" s="8"/>
      <c r="L3" s="8"/>
      <c r="M3" s="8" t="s">
        <v>387</v>
      </c>
      <c r="N3" s="8"/>
      <c r="O3" s="8"/>
      <c r="P3" s="8"/>
      <c r="Q3" s="8"/>
      <c r="R3" s="8"/>
      <c r="S3" s="8"/>
    </row>
    <row r="4" spans="2:34" x14ac:dyDescent="0.25">
      <c r="B4" s="21"/>
      <c r="C4" s="56" t="s">
        <v>153</v>
      </c>
      <c r="D4" s="56" t="s">
        <v>2</v>
      </c>
      <c r="E4" s="56" t="s">
        <v>3</v>
      </c>
      <c r="F4" s="56" t="s">
        <v>165</v>
      </c>
      <c r="G4" s="56" t="s">
        <v>154</v>
      </c>
      <c r="H4" s="56" t="s">
        <v>155</v>
      </c>
      <c r="I4" s="56" t="s">
        <v>156</v>
      </c>
      <c r="J4" s="53" t="s">
        <v>164</v>
      </c>
      <c r="K4" s="56" t="s">
        <v>157</v>
      </c>
      <c r="L4" s="56" t="s">
        <v>158</v>
      </c>
      <c r="M4" s="56" t="s">
        <v>159</v>
      </c>
      <c r="N4" s="56" t="s">
        <v>160</v>
      </c>
      <c r="O4" s="56" t="s">
        <v>161</v>
      </c>
      <c r="P4" s="56" t="s">
        <v>162</v>
      </c>
      <c r="Q4" s="56" t="s">
        <v>163</v>
      </c>
      <c r="R4" s="98" t="s">
        <v>512</v>
      </c>
      <c r="S4" s="98" t="s">
        <v>513</v>
      </c>
      <c r="V4" s="104"/>
      <c r="Y4" s="53" t="s">
        <v>164</v>
      </c>
      <c r="Z4" s="56" t="s">
        <v>157</v>
      </c>
      <c r="AA4" s="56" t="s">
        <v>158</v>
      </c>
      <c r="AB4" s="56" t="s">
        <v>159</v>
      </c>
      <c r="AC4" s="56" t="s">
        <v>160</v>
      </c>
      <c r="AD4" s="56" t="s">
        <v>161</v>
      </c>
      <c r="AE4" s="56" t="s">
        <v>162</v>
      </c>
      <c r="AF4" s="56" t="s">
        <v>163</v>
      </c>
      <c r="AG4" s="98" t="s">
        <v>512</v>
      </c>
      <c r="AH4" s="98" t="s">
        <v>513</v>
      </c>
    </row>
    <row r="5" spans="2:34" ht="11.25" customHeight="1" x14ac:dyDescent="0.25"/>
    <row r="6" spans="2:34" x14ac:dyDescent="0.25">
      <c r="B6" s="25">
        <v>1</v>
      </c>
      <c r="C6" s="41" t="s">
        <v>422</v>
      </c>
      <c r="D6" s="76" t="s">
        <v>49</v>
      </c>
      <c r="E6" s="38" t="s">
        <v>187</v>
      </c>
      <c r="F6" s="52">
        <v>1</v>
      </c>
      <c r="G6" s="54"/>
      <c r="H6" s="85">
        <v>2024</v>
      </c>
      <c r="I6" s="85">
        <v>2024</v>
      </c>
      <c r="J6" s="82">
        <f t="shared" ref="J6:J18" si="0">L6*3+M6</f>
        <v>6</v>
      </c>
      <c r="K6" s="52">
        <f t="shared" ref="K6:K13" si="1">L6+M6+N6</f>
        <v>3</v>
      </c>
      <c r="L6" s="52">
        <v>2</v>
      </c>
      <c r="M6" s="52">
        <v>0</v>
      </c>
      <c r="N6" s="52">
        <v>1</v>
      </c>
      <c r="O6" s="52">
        <v>6</v>
      </c>
      <c r="P6" s="52">
        <v>6</v>
      </c>
      <c r="Q6" s="100">
        <f t="shared" ref="Q6:Q13" si="2">O6-P6</f>
        <v>0</v>
      </c>
      <c r="R6" s="101"/>
      <c r="S6" s="82"/>
      <c r="T6" s="10"/>
      <c r="U6" s="10"/>
      <c r="V6" s="25">
        <v>1</v>
      </c>
      <c r="W6" s="40" t="s">
        <v>425</v>
      </c>
      <c r="X6" s="27" t="s">
        <v>59</v>
      </c>
      <c r="Y6" s="82">
        <f t="shared" ref="Y6:Y12" si="3">AA6*3+AB6</f>
        <v>1</v>
      </c>
      <c r="Z6" s="52">
        <f t="shared" ref="Z6:Z32" si="4">AA6+AB6+AC6</f>
        <v>1</v>
      </c>
      <c r="AA6" s="52">
        <v>0</v>
      </c>
      <c r="AB6" s="52">
        <v>1</v>
      </c>
      <c r="AC6" s="52">
        <v>0</v>
      </c>
      <c r="AD6" s="52">
        <v>1</v>
      </c>
      <c r="AE6" s="52">
        <v>1</v>
      </c>
      <c r="AF6" s="100">
        <f t="shared" ref="AF6:AF32" si="5">AD6-AE6</f>
        <v>0</v>
      </c>
      <c r="AG6" s="101"/>
      <c r="AH6" s="82">
        <v>1</v>
      </c>
    </row>
    <row r="7" spans="2:34" x14ac:dyDescent="0.25">
      <c r="B7" s="25">
        <f>B6+1</f>
        <v>2</v>
      </c>
      <c r="C7" s="26" t="s">
        <v>4</v>
      </c>
      <c r="D7" s="27" t="s">
        <v>150</v>
      </c>
      <c r="E7" s="27" t="s">
        <v>150</v>
      </c>
      <c r="F7" s="52">
        <v>4</v>
      </c>
      <c r="G7" s="54"/>
      <c r="H7" s="85">
        <v>2022</v>
      </c>
      <c r="I7" s="85">
        <v>2025</v>
      </c>
      <c r="J7" s="82">
        <f t="shared" si="0"/>
        <v>16</v>
      </c>
      <c r="K7" s="52">
        <f t="shared" si="1"/>
        <v>10</v>
      </c>
      <c r="L7" s="52">
        <v>5</v>
      </c>
      <c r="M7" s="52">
        <v>1</v>
      </c>
      <c r="N7" s="52">
        <v>4</v>
      </c>
      <c r="O7" s="52">
        <v>17</v>
      </c>
      <c r="P7" s="52">
        <v>8</v>
      </c>
      <c r="Q7" s="100">
        <f t="shared" si="2"/>
        <v>9</v>
      </c>
      <c r="R7" s="101">
        <v>1</v>
      </c>
      <c r="S7" s="82"/>
      <c r="T7" s="10"/>
      <c r="U7" s="10"/>
      <c r="V7" s="25">
        <f>V6+1</f>
        <v>2</v>
      </c>
      <c r="W7" s="40" t="s">
        <v>420</v>
      </c>
      <c r="X7" s="39" t="s">
        <v>29</v>
      </c>
      <c r="Y7" s="82">
        <f t="shared" si="3"/>
        <v>0</v>
      </c>
      <c r="Z7" s="52">
        <f t="shared" si="4"/>
        <v>1</v>
      </c>
      <c r="AA7" s="52">
        <v>0</v>
      </c>
      <c r="AB7" s="52">
        <v>0</v>
      </c>
      <c r="AC7" s="52">
        <v>1</v>
      </c>
      <c r="AD7" s="52">
        <v>1</v>
      </c>
      <c r="AE7" s="52">
        <v>2</v>
      </c>
      <c r="AF7" s="100">
        <f t="shared" si="5"/>
        <v>-1</v>
      </c>
      <c r="AG7" s="101"/>
      <c r="AH7" s="82"/>
    </row>
    <row r="8" spans="2:34" x14ac:dyDescent="0.25">
      <c r="B8" s="25">
        <f t="shared" ref="B8:B71" si="6">B7+1</f>
        <v>3</v>
      </c>
      <c r="C8" s="40" t="s">
        <v>192</v>
      </c>
      <c r="D8" s="27" t="s">
        <v>150</v>
      </c>
      <c r="E8" s="27" t="s">
        <v>150</v>
      </c>
      <c r="F8" s="52">
        <v>2</v>
      </c>
      <c r="G8" s="54"/>
      <c r="H8" s="85">
        <v>2022</v>
      </c>
      <c r="I8" s="85">
        <v>2023</v>
      </c>
      <c r="J8" s="82">
        <f t="shared" si="0"/>
        <v>3</v>
      </c>
      <c r="K8" s="52">
        <f t="shared" si="1"/>
        <v>3</v>
      </c>
      <c r="L8" s="52">
        <v>1</v>
      </c>
      <c r="M8" s="52">
        <v>0</v>
      </c>
      <c r="N8" s="52">
        <v>2</v>
      </c>
      <c r="O8" s="52">
        <v>3</v>
      </c>
      <c r="P8" s="52">
        <v>8</v>
      </c>
      <c r="Q8" s="100">
        <f t="shared" si="2"/>
        <v>-5</v>
      </c>
      <c r="R8" s="101"/>
      <c r="S8" s="82"/>
      <c r="T8" s="10"/>
      <c r="U8" s="10"/>
      <c r="V8" s="25">
        <f t="shared" ref="V8:V40" si="7">V7+1</f>
        <v>3</v>
      </c>
      <c r="W8" s="42" t="s">
        <v>193</v>
      </c>
      <c r="X8" s="38" t="s">
        <v>35</v>
      </c>
      <c r="Y8" s="82">
        <f t="shared" si="3"/>
        <v>0</v>
      </c>
      <c r="Z8" s="52">
        <f t="shared" si="4"/>
        <v>1</v>
      </c>
      <c r="AA8" s="52">
        <v>0</v>
      </c>
      <c r="AB8" s="52">
        <v>0</v>
      </c>
      <c r="AC8" s="52">
        <v>1</v>
      </c>
      <c r="AD8" s="52">
        <v>1</v>
      </c>
      <c r="AE8" s="52">
        <v>2</v>
      </c>
      <c r="AF8" s="100">
        <f t="shared" si="5"/>
        <v>-1</v>
      </c>
      <c r="AG8" s="101"/>
      <c r="AH8" s="82"/>
    </row>
    <row r="9" spans="2:34" x14ac:dyDescent="0.25">
      <c r="B9" s="25">
        <f t="shared" si="6"/>
        <v>4</v>
      </c>
      <c r="C9" s="40" t="s">
        <v>425</v>
      </c>
      <c r="D9" s="27" t="s">
        <v>59</v>
      </c>
      <c r="E9" s="27" t="s">
        <v>59</v>
      </c>
      <c r="F9" s="52">
        <v>1</v>
      </c>
      <c r="G9" s="54"/>
      <c r="H9" s="85">
        <v>2025</v>
      </c>
      <c r="I9" s="85">
        <v>2025</v>
      </c>
      <c r="J9" s="82">
        <f t="shared" si="0"/>
        <v>0</v>
      </c>
      <c r="K9" s="52">
        <f t="shared" si="1"/>
        <v>1</v>
      </c>
      <c r="L9" s="52">
        <v>0</v>
      </c>
      <c r="M9" s="52">
        <v>0</v>
      </c>
      <c r="N9" s="52">
        <v>1</v>
      </c>
      <c r="O9" s="52">
        <v>0</v>
      </c>
      <c r="P9" s="52">
        <v>1</v>
      </c>
      <c r="Q9" s="100">
        <f t="shared" si="2"/>
        <v>-1</v>
      </c>
      <c r="R9" s="101"/>
      <c r="S9" s="82"/>
      <c r="T9" s="10"/>
      <c r="U9" s="10"/>
      <c r="V9" s="25">
        <f t="shared" si="7"/>
        <v>4</v>
      </c>
      <c r="W9" s="42" t="s">
        <v>43</v>
      </c>
      <c r="X9" s="38" t="s">
        <v>179</v>
      </c>
      <c r="Y9" s="82">
        <f t="shared" si="3"/>
        <v>2</v>
      </c>
      <c r="Z9" s="52">
        <f t="shared" si="4"/>
        <v>2</v>
      </c>
      <c r="AA9" s="52">
        <v>0</v>
      </c>
      <c r="AB9" s="52">
        <v>2</v>
      </c>
      <c r="AC9" s="52">
        <v>0</v>
      </c>
      <c r="AD9" s="52">
        <v>2</v>
      </c>
      <c r="AE9" s="52">
        <v>2</v>
      </c>
      <c r="AF9" s="100">
        <f t="shared" si="5"/>
        <v>0</v>
      </c>
      <c r="AG9" s="101">
        <v>2</v>
      </c>
      <c r="AH9" s="82"/>
    </row>
    <row r="10" spans="2:34" x14ac:dyDescent="0.25">
      <c r="B10" s="25">
        <f t="shared" si="6"/>
        <v>5</v>
      </c>
      <c r="C10" s="40" t="s">
        <v>79</v>
      </c>
      <c r="D10" s="27" t="s">
        <v>150</v>
      </c>
      <c r="E10" s="27" t="s">
        <v>150</v>
      </c>
      <c r="F10" s="52">
        <v>1</v>
      </c>
      <c r="G10" s="54"/>
      <c r="H10" s="85">
        <v>2022</v>
      </c>
      <c r="I10" s="85">
        <v>2022</v>
      </c>
      <c r="J10" s="82">
        <f t="shared" si="0"/>
        <v>4</v>
      </c>
      <c r="K10" s="52">
        <f t="shared" si="1"/>
        <v>2</v>
      </c>
      <c r="L10" s="52">
        <v>1</v>
      </c>
      <c r="M10" s="52">
        <v>1</v>
      </c>
      <c r="N10" s="52">
        <v>0</v>
      </c>
      <c r="O10" s="52">
        <v>3</v>
      </c>
      <c r="P10" s="52">
        <v>2</v>
      </c>
      <c r="Q10" s="100">
        <f t="shared" si="2"/>
        <v>1</v>
      </c>
      <c r="R10" s="101"/>
      <c r="S10" s="82">
        <v>1</v>
      </c>
      <c r="T10" s="10"/>
      <c r="U10" s="10"/>
      <c r="V10" s="25">
        <f t="shared" si="7"/>
        <v>5</v>
      </c>
      <c r="W10" s="41" t="s">
        <v>423</v>
      </c>
      <c r="X10" s="76" t="s">
        <v>424</v>
      </c>
      <c r="Y10" s="82">
        <f t="shared" si="3"/>
        <v>0</v>
      </c>
      <c r="Z10" s="52">
        <f t="shared" si="4"/>
        <v>1</v>
      </c>
      <c r="AA10" s="52">
        <v>0</v>
      </c>
      <c r="AB10" s="52">
        <v>0</v>
      </c>
      <c r="AC10" s="52">
        <v>1</v>
      </c>
      <c r="AD10" s="52">
        <v>0</v>
      </c>
      <c r="AE10" s="52">
        <v>2</v>
      </c>
      <c r="AF10" s="52">
        <f t="shared" si="5"/>
        <v>-2</v>
      </c>
      <c r="AG10" s="101"/>
      <c r="AH10" s="82"/>
    </row>
    <row r="11" spans="2:34" x14ac:dyDescent="0.25">
      <c r="B11" s="25">
        <f t="shared" si="6"/>
        <v>6</v>
      </c>
      <c r="C11" s="40" t="s">
        <v>53</v>
      </c>
      <c r="D11" s="39" t="s">
        <v>54</v>
      </c>
      <c r="E11" s="27" t="s">
        <v>27</v>
      </c>
      <c r="F11" s="52">
        <v>3</v>
      </c>
      <c r="G11" s="54"/>
      <c r="H11" s="85">
        <v>2022</v>
      </c>
      <c r="I11" s="85">
        <v>2025</v>
      </c>
      <c r="J11" s="82">
        <f t="shared" si="0"/>
        <v>3</v>
      </c>
      <c r="K11" s="52">
        <f t="shared" si="1"/>
        <v>5</v>
      </c>
      <c r="L11" s="52">
        <v>0</v>
      </c>
      <c r="M11" s="52">
        <v>3</v>
      </c>
      <c r="N11" s="52">
        <v>2</v>
      </c>
      <c r="O11" s="52">
        <v>5</v>
      </c>
      <c r="P11" s="52">
        <v>8</v>
      </c>
      <c r="Q11" s="100">
        <f t="shared" si="2"/>
        <v>-3</v>
      </c>
      <c r="R11" s="101">
        <v>2</v>
      </c>
      <c r="S11" s="82">
        <v>1</v>
      </c>
      <c r="T11" s="10"/>
      <c r="U11" s="10"/>
      <c r="V11" s="25">
        <f t="shared" si="7"/>
        <v>6</v>
      </c>
      <c r="W11" s="41" t="s">
        <v>418</v>
      </c>
      <c r="X11" s="76" t="s">
        <v>15</v>
      </c>
      <c r="Y11" s="82">
        <f t="shared" si="3"/>
        <v>0</v>
      </c>
      <c r="Z11" s="52">
        <f t="shared" si="4"/>
        <v>1</v>
      </c>
      <c r="AA11" s="52">
        <v>0</v>
      </c>
      <c r="AB11" s="52">
        <v>0</v>
      </c>
      <c r="AC11" s="52">
        <v>1</v>
      </c>
      <c r="AD11" s="52">
        <v>1</v>
      </c>
      <c r="AE11" s="52">
        <v>2</v>
      </c>
      <c r="AF11" s="52">
        <f t="shared" si="5"/>
        <v>-1</v>
      </c>
      <c r="AG11" s="101"/>
      <c r="AH11" s="82"/>
    </row>
    <row r="12" spans="2:34" x14ac:dyDescent="0.25">
      <c r="B12" s="25">
        <f t="shared" si="6"/>
        <v>7</v>
      </c>
      <c r="C12" s="40" t="s">
        <v>53</v>
      </c>
      <c r="D12" s="39" t="s">
        <v>502</v>
      </c>
      <c r="E12" s="27" t="s">
        <v>8</v>
      </c>
      <c r="F12" s="52">
        <v>1</v>
      </c>
      <c r="G12" s="54"/>
      <c r="H12" s="85">
        <v>2025</v>
      </c>
      <c r="I12" s="85">
        <v>2025</v>
      </c>
      <c r="J12" s="82">
        <f t="shared" si="0"/>
        <v>1</v>
      </c>
      <c r="K12" s="52">
        <f t="shared" si="1"/>
        <v>1</v>
      </c>
      <c r="L12" s="52">
        <v>0</v>
      </c>
      <c r="M12" s="52">
        <v>1</v>
      </c>
      <c r="N12" s="52">
        <v>0</v>
      </c>
      <c r="O12" s="52">
        <v>0</v>
      </c>
      <c r="P12" s="52">
        <v>0</v>
      </c>
      <c r="Q12" s="100">
        <f t="shared" si="2"/>
        <v>0</v>
      </c>
      <c r="R12" s="101"/>
      <c r="S12" s="82">
        <v>1</v>
      </c>
      <c r="T12" s="10"/>
      <c r="U12" s="10"/>
      <c r="V12" s="25">
        <f t="shared" si="7"/>
        <v>7</v>
      </c>
      <c r="W12" s="42" t="s">
        <v>31</v>
      </c>
      <c r="X12" s="38" t="s">
        <v>204</v>
      </c>
      <c r="Y12" s="82">
        <f t="shared" si="3"/>
        <v>0</v>
      </c>
      <c r="Z12" s="52">
        <f t="shared" si="4"/>
        <v>1</v>
      </c>
      <c r="AA12" s="52">
        <v>0</v>
      </c>
      <c r="AB12" s="52">
        <v>0</v>
      </c>
      <c r="AC12" s="52">
        <v>1</v>
      </c>
      <c r="AD12" s="52">
        <v>1</v>
      </c>
      <c r="AE12" s="52">
        <v>2</v>
      </c>
      <c r="AF12" s="100">
        <f t="shared" si="5"/>
        <v>-1</v>
      </c>
      <c r="AG12" s="101"/>
      <c r="AH12" s="82"/>
    </row>
    <row r="13" spans="2:34" x14ac:dyDescent="0.25">
      <c r="B13" s="25">
        <f t="shared" si="6"/>
        <v>8</v>
      </c>
      <c r="C13" s="40" t="s">
        <v>420</v>
      </c>
      <c r="D13" s="39" t="s">
        <v>29</v>
      </c>
      <c r="E13" s="27" t="s">
        <v>29</v>
      </c>
      <c r="F13" s="52">
        <v>1</v>
      </c>
      <c r="G13" s="54"/>
      <c r="H13" s="85">
        <v>2025</v>
      </c>
      <c r="I13" s="85">
        <v>2025</v>
      </c>
      <c r="J13" s="82">
        <f t="shared" si="0"/>
        <v>3</v>
      </c>
      <c r="K13" s="52">
        <f t="shared" si="1"/>
        <v>2</v>
      </c>
      <c r="L13" s="52">
        <v>1</v>
      </c>
      <c r="M13" s="52">
        <v>0</v>
      </c>
      <c r="N13" s="52">
        <v>1</v>
      </c>
      <c r="O13" s="52">
        <v>3</v>
      </c>
      <c r="P13" s="52">
        <v>8</v>
      </c>
      <c r="Q13" s="100">
        <f t="shared" si="2"/>
        <v>-5</v>
      </c>
      <c r="R13" s="101"/>
      <c r="S13" s="82"/>
      <c r="T13" s="10"/>
      <c r="U13" s="10"/>
      <c r="V13" s="25">
        <f t="shared" si="7"/>
        <v>8</v>
      </c>
      <c r="W13" s="41" t="s">
        <v>426</v>
      </c>
      <c r="X13" s="76" t="s">
        <v>427</v>
      </c>
      <c r="Y13" s="82">
        <f t="shared" ref="Y13:Y32" si="8">AA13*3+AB13</f>
        <v>4</v>
      </c>
      <c r="Z13" s="52">
        <f t="shared" si="4"/>
        <v>2</v>
      </c>
      <c r="AA13" s="52">
        <v>1</v>
      </c>
      <c r="AB13" s="52">
        <v>1</v>
      </c>
      <c r="AC13" s="52">
        <v>0</v>
      </c>
      <c r="AD13" s="52">
        <v>4</v>
      </c>
      <c r="AE13" s="52">
        <v>2</v>
      </c>
      <c r="AF13" s="100">
        <f t="shared" si="5"/>
        <v>2</v>
      </c>
      <c r="AG13" s="101">
        <v>1</v>
      </c>
      <c r="AH13" s="82"/>
    </row>
    <row r="14" spans="2:34" x14ac:dyDescent="0.25">
      <c r="B14" s="25">
        <f t="shared" si="6"/>
        <v>9</v>
      </c>
      <c r="C14" s="42" t="s">
        <v>193</v>
      </c>
      <c r="D14" s="38" t="s">
        <v>35</v>
      </c>
      <c r="E14" s="38" t="s">
        <v>36</v>
      </c>
      <c r="F14" s="52">
        <v>2</v>
      </c>
      <c r="G14" s="54"/>
      <c r="H14" s="85">
        <v>2022</v>
      </c>
      <c r="I14" s="85">
        <v>2023</v>
      </c>
      <c r="J14" s="82">
        <f t="shared" si="0"/>
        <v>1</v>
      </c>
      <c r="K14" s="52">
        <f t="shared" ref="K14:K45" si="9">L14+M14+N14</f>
        <v>2</v>
      </c>
      <c r="L14" s="52">
        <v>0</v>
      </c>
      <c r="M14" s="52">
        <v>1</v>
      </c>
      <c r="N14" s="52">
        <v>1</v>
      </c>
      <c r="O14" s="52">
        <v>4</v>
      </c>
      <c r="P14" s="52">
        <v>5</v>
      </c>
      <c r="Q14" s="100">
        <f t="shared" ref="Q14:Q45" si="10">O14-P14</f>
        <v>-1</v>
      </c>
      <c r="R14" s="101"/>
      <c r="S14" s="82">
        <v>1</v>
      </c>
      <c r="T14" s="10"/>
      <c r="U14" s="10"/>
      <c r="V14" s="25">
        <f t="shared" si="7"/>
        <v>9</v>
      </c>
      <c r="W14" s="42" t="s">
        <v>498</v>
      </c>
      <c r="X14" s="38" t="s">
        <v>199</v>
      </c>
      <c r="Y14" s="82">
        <f t="shared" si="8"/>
        <v>6</v>
      </c>
      <c r="Z14" s="52">
        <f t="shared" si="4"/>
        <v>2</v>
      </c>
      <c r="AA14" s="52">
        <v>2</v>
      </c>
      <c r="AB14" s="52">
        <v>0</v>
      </c>
      <c r="AC14" s="52">
        <v>0</v>
      </c>
      <c r="AD14" s="52">
        <v>4</v>
      </c>
      <c r="AE14" s="52">
        <v>1</v>
      </c>
      <c r="AF14" s="100">
        <f t="shared" si="5"/>
        <v>3</v>
      </c>
      <c r="AG14" s="101"/>
      <c r="AH14" s="82"/>
    </row>
    <row r="15" spans="2:34" x14ac:dyDescent="0.25">
      <c r="B15" s="25">
        <f t="shared" si="6"/>
        <v>10</v>
      </c>
      <c r="C15" s="40" t="s">
        <v>194</v>
      </c>
      <c r="D15" s="27" t="s">
        <v>150</v>
      </c>
      <c r="E15" s="27" t="s">
        <v>150</v>
      </c>
      <c r="F15" s="52">
        <v>2</v>
      </c>
      <c r="G15" s="54"/>
      <c r="H15" s="85">
        <v>2022</v>
      </c>
      <c r="I15" s="85">
        <v>2023</v>
      </c>
      <c r="J15" s="82">
        <f t="shared" si="0"/>
        <v>7</v>
      </c>
      <c r="K15" s="52">
        <f t="shared" si="9"/>
        <v>5</v>
      </c>
      <c r="L15" s="52">
        <v>2</v>
      </c>
      <c r="M15" s="52">
        <v>1</v>
      </c>
      <c r="N15" s="52">
        <v>2</v>
      </c>
      <c r="O15" s="52">
        <v>3</v>
      </c>
      <c r="P15" s="52">
        <v>6</v>
      </c>
      <c r="Q15" s="100">
        <f t="shared" si="10"/>
        <v>-3</v>
      </c>
      <c r="R15" s="101">
        <v>1</v>
      </c>
      <c r="S15" s="82"/>
      <c r="T15" s="10"/>
      <c r="U15" s="10"/>
      <c r="V15" s="25">
        <f t="shared" si="7"/>
        <v>10</v>
      </c>
      <c r="W15" s="41" t="s">
        <v>485</v>
      </c>
      <c r="X15" s="76" t="s">
        <v>54</v>
      </c>
      <c r="Y15" s="82">
        <f t="shared" si="8"/>
        <v>6</v>
      </c>
      <c r="Z15" s="52">
        <f t="shared" si="4"/>
        <v>2</v>
      </c>
      <c r="AA15" s="52">
        <v>2</v>
      </c>
      <c r="AB15" s="52">
        <v>0</v>
      </c>
      <c r="AC15" s="52">
        <v>0</v>
      </c>
      <c r="AD15" s="52">
        <v>6</v>
      </c>
      <c r="AE15" s="52">
        <v>3</v>
      </c>
      <c r="AF15" s="100">
        <f t="shared" si="5"/>
        <v>3</v>
      </c>
      <c r="AG15" s="101"/>
      <c r="AH15" s="82"/>
    </row>
    <row r="16" spans="2:34" x14ac:dyDescent="0.25">
      <c r="B16" s="25">
        <f t="shared" si="6"/>
        <v>11</v>
      </c>
      <c r="C16" s="40" t="s">
        <v>265</v>
      </c>
      <c r="D16" s="39" t="s">
        <v>150</v>
      </c>
      <c r="E16" s="39" t="s">
        <v>150</v>
      </c>
      <c r="F16" s="52">
        <v>1</v>
      </c>
      <c r="G16" s="54"/>
      <c r="H16" s="85">
        <v>2023</v>
      </c>
      <c r="I16" s="85">
        <v>2023</v>
      </c>
      <c r="J16" s="82">
        <f t="shared" si="0"/>
        <v>0</v>
      </c>
      <c r="K16" s="52">
        <f t="shared" si="9"/>
        <v>1</v>
      </c>
      <c r="L16" s="52">
        <v>0</v>
      </c>
      <c r="M16" s="52">
        <v>0</v>
      </c>
      <c r="N16" s="52">
        <v>1</v>
      </c>
      <c r="O16" s="52">
        <v>0</v>
      </c>
      <c r="P16" s="52">
        <v>1</v>
      </c>
      <c r="Q16" s="100">
        <f t="shared" si="10"/>
        <v>-1</v>
      </c>
      <c r="R16" s="101"/>
      <c r="S16" s="82"/>
      <c r="T16" s="10"/>
      <c r="U16" s="10"/>
      <c r="V16" s="25">
        <f t="shared" si="7"/>
        <v>11</v>
      </c>
      <c r="W16" s="40" t="s">
        <v>261</v>
      </c>
      <c r="X16" s="39" t="s">
        <v>262</v>
      </c>
      <c r="Y16" s="82">
        <f t="shared" si="8"/>
        <v>3</v>
      </c>
      <c r="Z16" s="52">
        <f t="shared" si="4"/>
        <v>2</v>
      </c>
      <c r="AA16" s="52">
        <v>1</v>
      </c>
      <c r="AB16" s="52">
        <v>0</v>
      </c>
      <c r="AC16" s="52">
        <v>1</v>
      </c>
      <c r="AD16" s="52">
        <v>3</v>
      </c>
      <c r="AE16" s="52">
        <v>2</v>
      </c>
      <c r="AF16" s="100">
        <f t="shared" si="5"/>
        <v>1</v>
      </c>
      <c r="AG16" s="101"/>
      <c r="AH16" s="82"/>
    </row>
    <row r="17" spans="2:34" x14ac:dyDescent="0.25">
      <c r="B17" s="25">
        <f t="shared" si="6"/>
        <v>12</v>
      </c>
      <c r="C17" s="40" t="s">
        <v>43</v>
      </c>
      <c r="D17" s="27" t="s">
        <v>150</v>
      </c>
      <c r="E17" s="27" t="s">
        <v>150</v>
      </c>
      <c r="F17" s="52">
        <v>3</v>
      </c>
      <c r="G17" s="54"/>
      <c r="H17" s="85">
        <v>2022</v>
      </c>
      <c r="I17" s="85">
        <v>2025</v>
      </c>
      <c r="J17" s="82">
        <f t="shared" si="0"/>
        <v>7</v>
      </c>
      <c r="K17" s="52">
        <f t="shared" si="9"/>
        <v>5</v>
      </c>
      <c r="L17" s="52">
        <v>2</v>
      </c>
      <c r="M17" s="52">
        <v>1</v>
      </c>
      <c r="N17" s="52">
        <v>2</v>
      </c>
      <c r="O17" s="52">
        <v>3</v>
      </c>
      <c r="P17" s="52">
        <v>3</v>
      </c>
      <c r="Q17" s="100">
        <f t="shared" si="10"/>
        <v>0</v>
      </c>
      <c r="R17" s="101"/>
      <c r="S17" s="82">
        <v>1</v>
      </c>
      <c r="T17" s="10"/>
      <c r="U17" s="10"/>
      <c r="V17" s="25">
        <f t="shared" si="7"/>
        <v>12</v>
      </c>
      <c r="W17" s="41" t="s">
        <v>63</v>
      </c>
      <c r="X17" s="76" t="s">
        <v>87</v>
      </c>
      <c r="Y17" s="82">
        <f t="shared" si="8"/>
        <v>0</v>
      </c>
      <c r="Z17" s="52">
        <f t="shared" si="4"/>
        <v>1</v>
      </c>
      <c r="AA17" s="52">
        <v>0</v>
      </c>
      <c r="AB17" s="52">
        <v>0</v>
      </c>
      <c r="AC17" s="52">
        <v>1</v>
      </c>
      <c r="AD17" s="52">
        <v>1</v>
      </c>
      <c r="AE17" s="52">
        <v>3</v>
      </c>
      <c r="AF17" s="52">
        <f t="shared" si="5"/>
        <v>-2</v>
      </c>
      <c r="AG17" s="101"/>
      <c r="AH17" s="82"/>
    </row>
    <row r="18" spans="2:34" x14ac:dyDescent="0.25">
      <c r="B18" s="25">
        <f t="shared" si="6"/>
        <v>13</v>
      </c>
      <c r="C18" s="42" t="s">
        <v>43</v>
      </c>
      <c r="D18" s="38" t="s">
        <v>179</v>
      </c>
      <c r="E18" s="38" t="s">
        <v>179</v>
      </c>
      <c r="F18" s="52">
        <v>3</v>
      </c>
      <c r="G18" s="54"/>
      <c r="H18" s="85">
        <v>2022</v>
      </c>
      <c r="I18" s="85">
        <v>2024</v>
      </c>
      <c r="J18" s="82">
        <f t="shared" si="0"/>
        <v>2</v>
      </c>
      <c r="K18" s="52">
        <f t="shared" si="9"/>
        <v>4</v>
      </c>
      <c r="L18" s="52">
        <v>0</v>
      </c>
      <c r="M18" s="52">
        <v>2</v>
      </c>
      <c r="N18" s="52">
        <v>2</v>
      </c>
      <c r="O18" s="52">
        <v>2</v>
      </c>
      <c r="P18" s="52">
        <v>6</v>
      </c>
      <c r="Q18" s="100">
        <f t="shared" si="10"/>
        <v>-4</v>
      </c>
      <c r="R18" s="101">
        <v>1</v>
      </c>
      <c r="S18" s="82">
        <v>1</v>
      </c>
      <c r="T18" s="10"/>
      <c r="U18" s="10"/>
      <c r="V18" s="25">
        <f t="shared" si="7"/>
        <v>13</v>
      </c>
      <c r="W18" s="41" t="s">
        <v>415</v>
      </c>
      <c r="X18" s="76" t="s">
        <v>8</v>
      </c>
      <c r="Y18" s="82">
        <f t="shared" si="8"/>
        <v>4</v>
      </c>
      <c r="Z18" s="52">
        <f t="shared" si="4"/>
        <v>2</v>
      </c>
      <c r="AA18" s="52">
        <v>1</v>
      </c>
      <c r="AB18" s="52">
        <v>1</v>
      </c>
      <c r="AC18" s="52">
        <v>0</v>
      </c>
      <c r="AD18" s="52">
        <v>4</v>
      </c>
      <c r="AE18" s="52">
        <v>2</v>
      </c>
      <c r="AF18" s="52">
        <f t="shared" si="5"/>
        <v>2</v>
      </c>
      <c r="AG18" s="101"/>
      <c r="AH18" s="82">
        <v>1</v>
      </c>
    </row>
    <row r="19" spans="2:34" x14ac:dyDescent="0.25">
      <c r="B19" s="25">
        <f t="shared" si="6"/>
        <v>14</v>
      </c>
      <c r="C19" s="42" t="s">
        <v>31</v>
      </c>
      <c r="D19" s="38" t="s">
        <v>204</v>
      </c>
      <c r="E19" s="38" t="s">
        <v>29</v>
      </c>
      <c r="F19" s="52">
        <v>2</v>
      </c>
      <c r="G19" s="54"/>
      <c r="H19" s="85">
        <v>2022</v>
      </c>
      <c r="I19" s="85">
        <v>2023</v>
      </c>
      <c r="J19" s="82">
        <f>L19*3+M19+3</f>
        <v>3</v>
      </c>
      <c r="K19" s="52">
        <f t="shared" si="9"/>
        <v>3</v>
      </c>
      <c r="L19" s="52">
        <v>0</v>
      </c>
      <c r="M19" s="52">
        <v>0</v>
      </c>
      <c r="N19" s="52">
        <v>3</v>
      </c>
      <c r="O19" s="52">
        <v>1</v>
      </c>
      <c r="P19" s="52">
        <v>5</v>
      </c>
      <c r="Q19" s="100">
        <f t="shared" si="10"/>
        <v>-4</v>
      </c>
      <c r="R19" s="101"/>
      <c r="S19" s="82"/>
      <c r="T19" s="10"/>
      <c r="U19" s="10"/>
      <c r="V19" s="25">
        <f t="shared" si="7"/>
        <v>14</v>
      </c>
      <c r="W19" s="41" t="s">
        <v>428</v>
      </c>
      <c r="X19" s="76" t="s">
        <v>190</v>
      </c>
      <c r="Y19" s="82">
        <f t="shared" si="8"/>
        <v>0</v>
      </c>
      <c r="Z19" s="52">
        <f t="shared" si="4"/>
        <v>1</v>
      </c>
      <c r="AA19" s="52">
        <v>0</v>
      </c>
      <c r="AB19" s="52">
        <v>0</v>
      </c>
      <c r="AC19" s="52">
        <v>1</v>
      </c>
      <c r="AD19" s="52">
        <v>1</v>
      </c>
      <c r="AE19" s="52">
        <v>2</v>
      </c>
      <c r="AF19" s="52">
        <f t="shared" si="5"/>
        <v>-1</v>
      </c>
      <c r="AG19" s="101"/>
      <c r="AH19" s="82"/>
    </row>
    <row r="20" spans="2:34" x14ac:dyDescent="0.25">
      <c r="B20" s="25">
        <f t="shared" si="6"/>
        <v>15</v>
      </c>
      <c r="C20" s="26" t="s">
        <v>9</v>
      </c>
      <c r="D20" s="27" t="s">
        <v>150</v>
      </c>
      <c r="E20" s="27" t="s">
        <v>150</v>
      </c>
      <c r="F20" s="52">
        <v>4</v>
      </c>
      <c r="G20" s="54"/>
      <c r="H20" s="85">
        <v>2022</v>
      </c>
      <c r="I20" s="85">
        <v>2025</v>
      </c>
      <c r="J20" s="82">
        <f t="shared" ref="J20:J51" si="11">L20*3+M20</f>
        <v>20</v>
      </c>
      <c r="K20" s="52">
        <f t="shared" si="9"/>
        <v>10</v>
      </c>
      <c r="L20" s="52">
        <v>6</v>
      </c>
      <c r="M20" s="52">
        <v>2</v>
      </c>
      <c r="N20" s="52">
        <v>2</v>
      </c>
      <c r="O20" s="52">
        <v>14</v>
      </c>
      <c r="P20" s="52">
        <v>4</v>
      </c>
      <c r="Q20" s="100">
        <f t="shared" si="10"/>
        <v>10</v>
      </c>
      <c r="R20" s="101"/>
      <c r="S20" s="82">
        <v>2</v>
      </c>
      <c r="T20" s="10"/>
      <c r="U20" s="10"/>
      <c r="V20" s="25">
        <f t="shared" si="7"/>
        <v>15</v>
      </c>
      <c r="W20" s="41" t="s">
        <v>421</v>
      </c>
      <c r="X20" s="76" t="s">
        <v>179</v>
      </c>
      <c r="Y20" s="82">
        <f t="shared" si="8"/>
        <v>0</v>
      </c>
      <c r="Z20" s="52">
        <f t="shared" si="4"/>
        <v>1</v>
      </c>
      <c r="AA20" s="52">
        <v>0</v>
      </c>
      <c r="AB20" s="52">
        <v>0</v>
      </c>
      <c r="AC20" s="52">
        <v>1</v>
      </c>
      <c r="AD20" s="52">
        <v>1</v>
      </c>
      <c r="AE20" s="52">
        <v>3</v>
      </c>
      <c r="AF20" s="52">
        <f t="shared" si="5"/>
        <v>-2</v>
      </c>
      <c r="AG20" s="101"/>
      <c r="AH20" s="82"/>
    </row>
    <row r="21" spans="2:34" x14ac:dyDescent="0.25">
      <c r="B21" s="25">
        <f t="shared" si="6"/>
        <v>16</v>
      </c>
      <c r="C21" s="41" t="s">
        <v>426</v>
      </c>
      <c r="D21" s="76" t="s">
        <v>427</v>
      </c>
      <c r="E21" s="76" t="s">
        <v>69</v>
      </c>
      <c r="F21" s="52">
        <v>1</v>
      </c>
      <c r="G21" s="54"/>
      <c r="H21" s="85">
        <v>2024</v>
      </c>
      <c r="I21" s="85">
        <v>2024</v>
      </c>
      <c r="J21" s="82">
        <f t="shared" si="11"/>
        <v>1</v>
      </c>
      <c r="K21" s="52">
        <f t="shared" si="9"/>
        <v>1</v>
      </c>
      <c r="L21" s="52">
        <v>0</v>
      </c>
      <c r="M21" s="52">
        <v>1</v>
      </c>
      <c r="N21" s="52">
        <v>0</v>
      </c>
      <c r="O21" s="52">
        <v>1</v>
      </c>
      <c r="P21" s="52">
        <v>1</v>
      </c>
      <c r="Q21" s="100">
        <f t="shared" si="10"/>
        <v>0</v>
      </c>
      <c r="R21" s="101"/>
      <c r="S21" s="82">
        <v>1</v>
      </c>
      <c r="T21" s="10"/>
      <c r="U21" s="10"/>
      <c r="V21" s="25">
        <f t="shared" si="7"/>
        <v>16</v>
      </c>
      <c r="W21" s="40" t="s">
        <v>263</v>
      </c>
      <c r="X21" s="39" t="s">
        <v>59</v>
      </c>
      <c r="Y21" s="82">
        <f t="shared" si="8"/>
        <v>4</v>
      </c>
      <c r="Z21" s="52">
        <f t="shared" si="4"/>
        <v>2</v>
      </c>
      <c r="AA21" s="52">
        <v>1</v>
      </c>
      <c r="AB21" s="52">
        <v>1</v>
      </c>
      <c r="AC21" s="52">
        <v>0</v>
      </c>
      <c r="AD21" s="52">
        <v>3</v>
      </c>
      <c r="AE21" s="52">
        <v>2</v>
      </c>
      <c r="AF21" s="100">
        <f t="shared" si="5"/>
        <v>1</v>
      </c>
      <c r="AG21" s="101">
        <v>1</v>
      </c>
      <c r="AH21" s="82"/>
    </row>
    <row r="22" spans="2:34" x14ac:dyDescent="0.25">
      <c r="B22" s="25">
        <f t="shared" si="6"/>
        <v>17</v>
      </c>
      <c r="C22" s="42" t="s">
        <v>498</v>
      </c>
      <c r="D22" s="38" t="s">
        <v>199</v>
      </c>
      <c r="E22" s="38" t="s">
        <v>8</v>
      </c>
      <c r="F22" s="52">
        <v>3</v>
      </c>
      <c r="G22" s="54"/>
      <c r="H22" s="85">
        <v>2022</v>
      </c>
      <c r="I22" s="85">
        <v>2024</v>
      </c>
      <c r="J22" s="82">
        <f t="shared" si="11"/>
        <v>7</v>
      </c>
      <c r="K22" s="52">
        <f t="shared" si="9"/>
        <v>5</v>
      </c>
      <c r="L22" s="52">
        <v>2</v>
      </c>
      <c r="M22" s="52">
        <v>1</v>
      </c>
      <c r="N22" s="52">
        <v>2</v>
      </c>
      <c r="O22" s="52">
        <v>7</v>
      </c>
      <c r="P22" s="52">
        <v>5</v>
      </c>
      <c r="Q22" s="100">
        <f t="shared" si="10"/>
        <v>2</v>
      </c>
      <c r="R22" s="101"/>
      <c r="S22" s="82">
        <v>1</v>
      </c>
      <c r="T22" s="10"/>
      <c r="U22" s="10"/>
      <c r="V22" s="25">
        <f t="shared" si="7"/>
        <v>17</v>
      </c>
      <c r="W22" s="41" t="s">
        <v>416</v>
      </c>
      <c r="X22" s="76" t="s">
        <v>417</v>
      </c>
      <c r="Y22" s="82">
        <f t="shared" si="8"/>
        <v>0</v>
      </c>
      <c r="Z22" s="52">
        <f t="shared" si="4"/>
        <v>1</v>
      </c>
      <c r="AA22" s="52">
        <v>0</v>
      </c>
      <c r="AB22" s="52">
        <v>0</v>
      </c>
      <c r="AC22" s="52">
        <v>1</v>
      </c>
      <c r="AD22" s="52">
        <v>0</v>
      </c>
      <c r="AE22" s="52">
        <v>3</v>
      </c>
      <c r="AF22" s="52">
        <f t="shared" si="5"/>
        <v>-3</v>
      </c>
      <c r="AG22" s="101"/>
      <c r="AH22" s="82"/>
    </row>
    <row r="23" spans="2:34" x14ac:dyDescent="0.25">
      <c r="B23" s="25">
        <f t="shared" si="6"/>
        <v>18</v>
      </c>
      <c r="C23" s="41" t="s">
        <v>485</v>
      </c>
      <c r="D23" s="76" t="s">
        <v>54</v>
      </c>
      <c r="E23" s="38" t="s">
        <v>27</v>
      </c>
      <c r="F23" s="52">
        <v>2</v>
      </c>
      <c r="G23" s="54"/>
      <c r="H23" s="85">
        <v>2024</v>
      </c>
      <c r="I23" s="85">
        <v>2025</v>
      </c>
      <c r="J23" s="82">
        <f t="shared" si="11"/>
        <v>1</v>
      </c>
      <c r="K23" s="52">
        <f t="shared" si="9"/>
        <v>2</v>
      </c>
      <c r="L23" s="52">
        <v>0</v>
      </c>
      <c r="M23" s="52">
        <v>1</v>
      </c>
      <c r="N23" s="52">
        <v>1</v>
      </c>
      <c r="O23" s="52">
        <v>1</v>
      </c>
      <c r="P23" s="52">
        <v>3</v>
      </c>
      <c r="Q23" s="100">
        <f t="shared" si="10"/>
        <v>-2</v>
      </c>
      <c r="R23" s="101"/>
      <c r="S23" s="82">
        <v>1</v>
      </c>
      <c r="T23" s="10"/>
      <c r="U23" s="10"/>
      <c r="V23" s="25">
        <f t="shared" si="7"/>
        <v>18</v>
      </c>
      <c r="W23" s="42" t="s">
        <v>196</v>
      </c>
      <c r="X23" s="38" t="s">
        <v>179</v>
      </c>
      <c r="Y23" s="82">
        <f t="shared" si="8"/>
        <v>0</v>
      </c>
      <c r="Z23" s="52">
        <f t="shared" si="4"/>
        <v>1</v>
      </c>
      <c r="AA23" s="52">
        <v>0</v>
      </c>
      <c r="AB23" s="52">
        <v>0</v>
      </c>
      <c r="AC23" s="52">
        <v>1</v>
      </c>
      <c r="AD23" s="52">
        <v>0</v>
      </c>
      <c r="AE23" s="52">
        <v>3</v>
      </c>
      <c r="AF23" s="100">
        <f t="shared" si="5"/>
        <v>-3</v>
      </c>
      <c r="AG23" s="101"/>
      <c r="AH23" s="82"/>
    </row>
    <row r="24" spans="2:34" x14ac:dyDescent="0.25">
      <c r="B24" s="25">
        <f t="shared" si="6"/>
        <v>19</v>
      </c>
      <c r="C24" s="40" t="s">
        <v>261</v>
      </c>
      <c r="D24" s="39" t="s">
        <v>262</v>
      </c>
      <c r="E24" s="39" t="s">
        <v>180</v>
      </c>
      <c r="F24" s="52">
        <v>1</v>
      </c>
      <c r="G24" s="54"/>
      <c r="H24" s="85">
        <v>2023</v>
      </c>
      <c r="I24" s="85">
        <v>2023</v>
      </c>
      <c r="J24" s="82">
        <f t="shared" si="11"/>
        <v>2</v>
      </c>
      <c r="K24" s="52">
        <f t="shared" si="9"/>
        <v>2</v>
      </c>
      <c r="L24" s="52">
        <v>0</v>
      </c>
      <c r="M24" s="52">
        <v>2</v>
      </c>
      <c r="N24" s="52">
        <v>0</v>
      </c>
      <c r="O24" s="52">
        <v>3</v>
      </c>
      <c r="P24" s="52">
        <v>3</v>
      </c>
      <c r="Q24" s="100">
        <f t="shared" si="10"/>
        <v>0</v>
      </c>
      <c r="R24" s="101">
        <v>1</v>
      </c>
      <c r="S24" s="82">
        <v>1</v>
      </c>
      <c r="T24" s="10"/>
      <c r="U24" s="10"/>
      <c r="V24" s="25">
        <f t="shared" si="7"/>
        <v>19</v>
      </c>
      <c r="W24" s="40" t="s">
        <v>196</v>
      </c>
      <c r="X24" s="39" t="s">
        <v>228</v>
      </c>
      <c r="Y24" s="82">
        <f t="shared" si="8"/>
        <v>1</v>
      </c>
      <c r="Z24" s="52">
        <f t="shared" si="4"/>
        <v>2</v>
      </c>
      <c r="AA24" s="52">
        <v>0</v>
      </c>
      <c r="AB24" s="52">
        <v>1</v>
      </c>
      <c r="AC24" s="52">
        <v>1</v>
      </c>
      <c r="AD24" s="52">
        <v>2</v>
      </c>
      <c r="AE24" s="52">
        <v>4</v>
      </c>
      <c r="AF24" s="100">
        <f t="shared" si="5"/>
        <v>-2</v>
      </c>
      <c r="AG24" s="101">
        <v>1</v>
      </c>
      <c r="AH24" s="82"/>
    </row>
    <row r="25" spans="2:34" x14ac:dyDescent="0.25">
      <c r="B25" s="25">
        <f t="shared" si="6"/>
        <v>20</v>
      </c>
      <c r="C25" s="40" t="s">
        <v>81</v>
      </c>
      <c r="D25" s="27" t="s">
        <v>150</v>
      </c>
      <c r="E25" s="27" t="s">
        <v>150</v>
      </c>
      <c r="F25" s="52">
        <v>2</v>
      </c>
      <c r="G25" s="54"/>
      <c r="H25" s="85">
        <v>2022</v>
      </c>
      <c r="I25" s="85">
        <v>2023</v>
      </c>
      <c r="J25" s="82">
        <f t="shared" si="11"/>
        <v>3</v>
      </c>
      <c r="K25" s="52">
        <f t="shared" si="9"/>
        <v>3</v>
      </c>
      <c r="L25" s="52">
        <v>0</v>
      </c>
      <c r="M25" s="52">
        <v>3</v>
      </c>
      <c r="N25" s="52">
        <v>0</v>
      </c>
      <c r="O25" s="52">
        <v>1</v>
      </c>
      <c r="P25" s="52">
        <v>1</v>
      </c>
      <c r="Q25" s="100">
        <f t="shared" si="10"/>
        <v>0</v>
      </c>
      <c r="R25" s="101">
        <v>1</v>
      </c>
      <c r="S25" s="82">
        <v>2</v>
      </c>
      <c r="T25" s="10"/>
      <c r="U25" s="10"/>
      <c r="V25" s="25">
        <f t="shared" si="7"/>
        <v>20</v>
      </c>
      <c r="W25" s="42" t="s">
        <v>198</v>
      </c>
      <c r="X25" s="38" t="s">
        <v>41</v>
      </c>
      <c r="Y25" s="82">
        <f t="shared" si="8"/>
        <v>0</v>
      </c>
      <c r="Z25" s="52">
        <f t="shared" si="4"/>
        <v>1</v>
      </c>
      <c r="AA25" s="52">
        <v>0</v>
      </c>
      <c r="AB25" s="52">
        <v>0</v>
      </c>
      <c r="AC25" s="52">
        <v>1</v>
      </c>
      <c r="AD25" s="52">
        <v>0</v>
      </c>
      <c r="AE25" s="52">
        <v>2</v>
      </c>
      <c r="AF25" s="100">
        <f t="shared" si="5"/>
        <v>-2</v>
      </c>
      <c r="AG25" s="101"/>
      <c r="AH25" s="82"/>
    </row>
    <row r="26" spans="2:34" x14ac:dyDescent="0.25">
      <c r="B26" s="25">
        <f t="shared" si="6"/>
        <v>21</v>
      </c>
      <c r="C26" s="40" t="s">
        <v>63</v>
      </c>
      <c r="D26" s="39" t="s">
        <v>180</v>
      </c>
      <c r="E26" s="39" t="s">
        <v>180</v>
      </c>
      <c r="F26" s="52">
        <v>2</v>
      </c>
      <c r="G26" s="54"/>
      <c r="H26" s="85">
        <v>2022</v>
      </c>
      <c r="I26" s="85">
        <v>2023</v>
      </c>
      <c r="J26" s="82">
        <f t="shared" si="11"/>
        <v>1</v>
      </c>
      <c r="K26" s="52">
        <f t="shared" si="9"/>
        <v>2</v>
      </c>
      <c r="L26" s="52">
        <v>0</v>
      </c>
      <c r="M26" s="52">
        <v>1</v>
      </c>
      <c r="N26" s="52">
        <v>1</v>
      </c>
      <c r="O26" s="52">
        <v>0</v>
      </c>
      <c r="P26" s="52">
        <v>2</v>
      </c>
      <c r="Q26" s="100">
        <f t="shared" si="10"/>
        <v>-2</v>
      </c>
      <c r="R26" s="101"/>
      <c r="S26" s="82">
        <v>1</v>
      </c>
      <c r="T26" s="10"/>
      <c r="U26" s="10"/>
      <c r="V26" s="25">
        <f t="shared" si="7"/>
        <v>21</v>
      </c>
      <c r="W26" s="40" t="s">
        <v>264</v>
      </c>
      <c r="X26" s="39" t="s">
        <v>262</v>
      </c>
      <c r="Y26" s="82">
        <f t="shared" si="8"/>
        <v>0</v>
      </c>
      <c r="Z26" s="52">
        <f t="shared" si="4"/>
        <v>1</v>
      </c>
      <c r="AA26" s="52">
        <v>0</v>
      </c>
      <c r="AB26" s="52">
        <v>0</v>
      </c>
      <c r="AC26" s="52">
        <v>1</v>
      </c>
      <c r="AD26" s="52">
        <v>1</v>
      </c>
      <c r="AE26" s="52">
        <v>3</v>
      </c>
      <c r="AF26" s="100">
        <f t="shared" si="5"/>
        <v>-2</v>
      </c>
      <c r="AG26" s="101"/>
      <c r="AH26" s="82"/>
    </row>
    <row r="27" spans="2:34" x14ac:dyDescent="0.25">
      <c r="B27" s="25">
        <f t="shared" si="6"/>
        <v>22</v>
      </c>
      <c r="C27" s="40" t="s">
        <v>57</v>
      </c>
      <c r="D27" s="27" t="s">
        <v>150</v>
      </c>
      <c r="E27" s="27" t="s">
        <v>150</v>
      </c>
      <c r="F27" s="52">
        <v>3</v>
      </c>
      <c r="G27" s="54"/>
      <c r="H27" s="85">
        <v>2022</v>
      </c>
      <c r="I27" s="85">
        <v>2025</v>
      </c>
      <c r="J27" s="82">
        <f t="shared" si="11"/>
        <v>11</v>
      </c>
      <c r="K27" s="52">
        <f t="shared" si="9"/>
        <v>8</v>
      </c>
      <c r="L27" s="52">
        <v>3</v>
      </c>
      <c r="M27" s="52">
        <v>2</v>
      </c>
      <c r="N27" s="52">
        <v>3</v>
      </c>
      <c r="O27" s="52">
        <v>12</v>
      </c>
      <c r="P27" s="52">
        <v>11</v>
      </c>
      <c r="Q27" s="100">
        <f t="shared" si="10"/>
        <v>1</v>
      </c>
      <c r="R27" s="101">
        <v>2</v>
      </c>
      <c r="S27" s="82"/>
      <c r="T27" s="10"/>
      <c r="U27" s="10"/>
      <c r="V27" s="25">
        <f t="shared" si="7"/>
        <v>22</v>
      </c>
      <c r="W27" s="42" t="s">
        <v>48</v>
      </c>
      <c r="X27" s="38" t="s">
        <v>49</v>
      </c>
      <c r="Y27" s="82">
        <f t="shared" si="8"/>
        <v>4</v>
      </c>
      <c r="Z27" s="52">
        <f t="shared" si="4"/>
        <v>2</v>
      </c>
      <c r="AA27" s="52">
        <v>1</v>
      </c>
      <c r="AB27" s="52">
        <v>1</v>
      </c>
      <c r="AC27" s="52">
        <v>0</v>
      </c>
      <c r="AD27" s="52">
        <v>3</v>
      </c>
      <c r="AE27" s="52">
        <v>0</v>
      </c>
      <c r="AF27" s="100">
        <f t="shared" si="5"/>
        <v>3</v>
      </c>
      <c r="AG27" s="101"/>
      <c r="AH27" s="82">
        <v>1</v>
      </c>
    </row>
    <row r="28" spans="2:34" x14ac:dyDescent="0.25">
      <c r="B28" s="25">
        <f t="shared" si="6"/>
        <v>23</v>
      </c>
      <c r="C28" s="26" t="s">
        <v>11</v>
      </c>
      <c r="D28" s="27" t="s">
        <v>150</v>
      </c>
      <c r="E28" s="27" t="s">
        <v>150</v>
      </c>
      <c r="F28" s="52">
        <v>2</v>
      </c>
      <c r="G28" s="54"/>
      <c r="H28" s="85">
        <v>2022</v>
      </c>
      <c r="I28" s="85">
        <v>2023</v>
      </c>
      <c r="J28" s="82">
        <f t="shared" si="11"/>
        <v>7</v>
      </c>
      <c r="K28" s="52">
        <f t="shared" si="9"/>
        <v>4</v>
      </c>
      <c r="L28" s="52">
        <v>2</v>
      </c>
      <c r="M28" s="52">
        <v>1</v>
      </c>
      <c r="N28" s="52">
        <v>1</v>
      </c>
      <c r="O28" s="52">
        <v>2</v>
      </c>
      <c r="P28" s="52">
        <v>3</v>
      </c>
      <c r="Q28" s="100">
        <f t="shared" si="10"/>
        <v>-1</v>
      </c>
      <c r="R28" s="101"/>
      <c r="S28" s="82">
        <v>1</v>
      </c>
      <c r="T28" s="10"/>
      <c r="U28" s="10"/>
      <c r="V28" s="25">
        <f t="shared" si="7"/>
        <v>23</v>
      </c>
      <c r="W28" s="42" t="s">
        <v>36</v>
      </c>
      <c r="X28" s="38" t="s">
        <v>35</v>
      </c>
      <c r="Y28" s="82">
        <f t="shared" si="8"/>
        <v>1</v>
      </c>
      <c r="Z28" s="52">
        <f t="shared" si="4"/>
        <v>1</v>
      </c>
      <c r="AA28" s="52">
        <v>0</v>
      </c>
      <c r="AB28" s="52">
        <v>1</v>
      </c>
      <c r="AC28" s="52">
        <v>0</v>
      </c>
      <c r="AD28" s="52">
        <v>0</v>
      </c>
      <c r="AE28" s="52">
        <v>0</v>
      </c>
      <c r="AF28" s="100">
        <f t="shared" si="5"/>
        <v>0</v>
      </c>
      <c r="AG28" s="101"/>
      <c r="AH28" s="82">
        <v>1</v>
      </c>
    </row>
    <row r="29" spans="2:34" x14ac:dyDescent="0.25">
      <c r="B29" s="25">
        <f t="shared" si="6"/>
        <v>24</v>
      </c>
      <c r="C29" s="40" t="s">
        <v>60</v>
      </c>
      <c r="D29" s="27" t="s">
        <v>150</v>
      </c>
      <c r="E29" s="27" t="s">
        <v>150</v>
      </c>
      <c r="F29" s="52">
        <v>3</v>
      </c>
      <c r="G29" s="54"/>
      <c r="H29" s="85">
        <v>2022</v>
      </c>
      <c r="I29" s="85">
        <v>2024</v>
      </c>
      <c r="J29" s="82">
        <f t="shared" si="11"/>
        <v>3</v>
      </c>
      <c r="K29" s="52">
        <f t="shared" si="9"/>
        <v>5</v>
      </c>
      <c r="L29" s="52">
        <v>0</v>
      </c>
      <c r="M29" s="52">
        <v>3</v>
      </c>
      <c r="N29" s="52">
        <v>2</v>
      </c>
      <c r="O29" s="52">
        <v>4</v>
      </c>
      <c r="P29" s="52">
        <v>8</v>
      </c>
      <c r="Q29" s="100">
        <f t="shared" si="10"/>
        <v>-4</v>
      </c>
      <c r="R29" s="101">
        <v>2</v>
      </c>
      <c r="S29" s="82">
        <v>1</v>
      </c>
      <c r="T29" s="10"/>
      <c r="U29" s="10"/>
      <c r="V29" s="25">
        <f t="shared" si="7"/>
        <v>24</v>
      </c>
      <c r="W29" s="42" t="s">
        <v>36</v>
      </c>
      <c r="X29" s="38" t="s">
        <v>52</v>
      </c>
      <c r="Y29" s="82">
        <f t="shared" si="8"/>
        <v>4</v>
      </c>
      <c r="Z29" s="52">
        <f t="shared" si="4"/>
        <v>2</v>
      </c>
      <c r="AA29" s="52">
        <v>1</v>
      </c>
      <c r="AB29" s="52">
        <v>1</v>
      </c>
      <c r="AC29" s="52">
        <v>0</v>
      </c>
      <c r="AD29" s="52">
        <v>4</v>
      </c>
      <c r="AE29" s="52">
        <v>3</v>
      </c>
      <c r="AF29" s="100">
        <f t="shared" si="5"/>
        <v>1</v>
      </c>
      <c r="AG29" s="101"/>
      <c r="AH29" s="82">
        <v>1</v>
      </c>
    </row>
    <row r="30" spans="2:34" x14ac:dyDescent="0.25">
      <c r="B30" s="25">
        <f t="shared" si="6"/>
        <v>25</v>
      </c>
      <c r="C30" s="26" t="s">
        <v>14</v>
      </c>
      <c r="D30" s="27" t="s">
        <v>15</v>
      </c>
      <c r="E30" s="27" t="s">
        <v>16</v>
      </c>
      <c r="F30" s="52">
        <v>4</v>
      </c>
      <c r="G30" s="54"/>
      <c r="H30" s="85">
        <v>2022</v>
      </c>
      <c r="I30" s="85">
        <v>2025</v>
      </c>
      <c r="J30" s="82">
        <f t="shared" si="11"/>
        <v>4</v>
      </c>
      <c r="K30" s="52">
        <f t="shared" si="9"/>
        <v>6</v>
      </c>
      <c r="L30" s="52">
        <v>1</v>
      </c>
      <c r="M30" s="52">
        <v>1</v>
      </c>
      <c r="N30" s="52">
        <v>4</v>
      </c>
      <c r="O30" s="52">
        <v>5</v>
      </c>
      <c r="P30" s="52">
        <v>9</v>
      </c>
      <c r="Q30" s="100">
        <f t="shared" si="10"/>
        <v>-4</v>
      </c>
      <c r="R30" s="101">
        <v>1</v>
      </c>
      <c r="S30" s="82"/>
      <c r="T30" s="10"/>
      <c r="U30" s="10"/>
      <c r="V30" s="25">
        <f t="shared" si="7"/>
        <v>25</v>
      </c>
      <c r="W30" s="40" t="s">
        <v>262</v>
      </c>
      <c r="X30" s="39" t="s">
        <v>54</v>
      </c>
      <c r="Y30" s="82">
        <f t="shared" si="8"/>
        <v>1</v>
      </c>
      <c r="Z30" s="52">
        <f t="shared" si="4"/>
        <v>1</v>
      </c>
      <c r="AA30" s="52">
        <v>0</v>
      </c>
      <c r="AB30" s="52">
        <v>1</v>
      </c>
      <c r="AC30" s="52">
        <v>0</v>
      </c>
      <c r="AD30" s="52">
        <v>1</v>
      </c>
      <c r="AE30" s="52">
        <v>1</v>
      </c>
      <c r="AF30" s="100">
        <f t="shared" si="5"/>
        <v>0</v>
      </c>
      <c r="AG30" s="101"/>
      <c r="AH30" s="82">
        <v>1</v>
      </c>
    </row>
    <row r="31" spans="2:34" x14ac:dyDescent="0.25">
      <c r="B31" s="25">
        <f t="shared" si="6"/>
        <v>26</v>
      </c>
      <c r="C31" s="40" t="s">
        <v>195</v>
      </c>
      <c r="D31" s="27" t="s">
        <v>150</v>
      </c>
      <c r="E31" s="27" t="s">
        <v>150</v>
      </c>
      <c r="F31" s="52">
        <v>2</v>
      </c>
      <c r="G31" s="54"/>
      <c r="H31" s="85">
        <v>2022</v>
      </c>
      <c r="I31" s="85">
        <v>2023</v>
      </c>
      <c r="J31" s="82">
        <f t="shared" si="11"/>
        <v>11</v>
      </c>
      <c r="K31" s="52">
        <f t="shared" si="9"/>
        <v>6</v>
      </c>
      <c r="L31" s="52">
        <v>3</v>
      </c>
      <c r="M31" s="52">
        <v>2</v>
      </c>
      <c r="N31" s="52">
        <v>1</v>
      </c>
      <c r="O31" s="52">
        <v>9</v>
      </c>
      <c r="P31" s="52">
        <v>6</v>
      </c>
      <c r="Q31" s="100">
        <f t="shared" si="10"/>
        <v>3</v>
      </c>
      <c r="R31" s="101">
        <v>1</v>
      </c>
      <c r="S31" s="82">
        <v>1</v>
      </c>
      <c r="T31" s="10"/>
      <c r="U31" s="10"/>
      <c r="V31" s="25">
        <f t="shared" si="7"/>
        <v>26</v>
      </c>
      <c r="W31" s="40" t="s">
        <v>270</v>
      </c>
      <c r="X31" s="39" t="s">
        <v>179</v>
      </c>
      <c r="Y31" s="82">
        <f t="shared" si="8"/>
        <v>4</v>
      </c>
      <c r="Z31" s="52">
        <f t="shared" si="4"/>
        <v>2</v>
      </c>
      <c r="AA31" s="52">
        <v>1</v>
      </c>
      <c r="AB31" s="52">
        <v>1</v>
      </c>
      <c r="AC31" s="52">
        <v>0</v>
      </c>
      <c r="AD31" s="52">
        <v>4</v>
      </c>
      <c r="AE31" s="52">
        <v>3</v>
      </c>
      <c r="AF31" s="100">
        <f t="shared" si="5"/>
        <v>1</v>
      </c>
      <c r="AG31" s="101">
        <v>1</v>
      </c>
      <c r="AH31" s="82"/>
    </row>
    <row r="32" spans="2:34" x14ac:dyDescent="0.25">
      <c r="B32" s="25">
        <f t="shared" si="6"/>
        <v>27</v>
      </c>
      <c r="C32" s="40" t="s">
        <v>101</v>
      </c>
      <c r="D32" s="27" t="s">
        <v>150</v>
      </c>
      <c r="E32" s="27" t="s">
        <v>150</v>
      </c>
      <c r="F32" s="52">
        <v>2</v>
      </c>
      <c r="G32" s="54"/>
      <c r="H32" s="85">
        <v>2022</v>
      </c>
      <c r="I32" s="85">
        <v>2023</v>
      </c>
      <c r="J32" s="82">
        <f t="shared" si="11"/>
        <v>4</v>
      </c>
      <c r="K32" s="52">
        <f t="shared" si="9"/>
        <v>3</v>
      </c>
      <c r="L32" s="52">
        <v>1</v>
      </c>
      <c r="M32" s="52">
        <v>1</v>
      </c>
      <c r="N32" s="52">
        <v>1</v>
      </c>
      <c r="O32" s="52">
        <v>3</v>
      </c>
      <c r="P32" s="52">
        <v>6</v>
      </c>
      <c r="Q32" s="100">
        <f t="shared" si="10"/>
        <v>-3</v>
      </c>
      <c r="R32" s="101"/>
      <c r="S32" s="82">
        <v>1</v>
      </c>
      <c r="T32" s="10"/>
      <c r="U32" s="10"/>
      <c r="V32" s="25">
        <f t="shared" si="7"/>
        <v>27</v>
      </c>
      <c r="W32" s="41" t="s">
        <v>419</v>
      </c>
      <c r="X32" s="76" t="s">
        <v>15</v>
      </c>
      <c r="Y32" s="82">
        <f t="shared" si="8"/>
        <v>2</v>
      </c>
      <c r="Z32" s="52">
        <f t="shared" si="4"/>
        <v>2</v>
      </c>
      <c r="AA32" s="52">
        <v>0</v>
      </c>
      <c r="AB32" s="52">
        <v>2</v>
      </c>
      <c r="AC32" s="52">
        <v>0</v>
      </c>
      <c r="AD32" s="52">
        <v>3</v>
      </c>
      <c r="AE32" s="52">
        <v>3</v>
      </c>
      <c r="AF32" s="100">
        <f t="shared" si="5"/>
        <v>0</v>
      </c>
      <c r="AG32" s="101">
        <v>2</v>
      </c>
      <c r="AH32" s="82"/>
    </row>
    <row r="33" spans="2:34" x14ac:dyDescent="0.25">
      <c r="B33" s="25">
        <f t="shared" si="6"/>
        <v>28</v>
      </c>
      <c r="C33" s="26" t="s">
        <v>20</v>
      </c>
      <c r="D33" s="27" t="s">
        <v>150</v>
      </c>
      <c r="E33" s="27" t="s">
        <v>150</v>
      </c>
      <c r="F33" s="52">
        <v>3</v>
      </c>
      <c r="G33" s="54"/>
      <c r="H33" s="85">
        <v>2022</v>
      </c>
      <c r="I33" s="85">
        <v>2024</v>
      </c>
      <c r="J33" s="82">
        <f t="shared" si="11"/>
        <v>7</v>
      </c>
      <c r="K33" s="52">
        <f t="shared" si="9"/>
        <v>5</v>
      </c>
      <c r="L33" s="52">
        <v>2</v>
      </c>
      <c r="M33" s="52">
        <v>1</v>
      </c>
      <c r="N33" s="52">
        <v>2</v>
      </c>
      <c r="O33" s="52">
        <v>6</v>
      </c>
      <c r="P33" s="52">
        <v>7</v>
      </c>
      <c r="Q33" s="100">
        <f t="shared" si="10"/>
        <v>-1</v>
      </c>
      <c r="R33" s="101"/>
      <c r="S33" s="82">
        <v>1</v>
      </c>
      <c r="T33" s="10"/>
      <c r="U33" s="10"/>
      <c r="V33" s="25">
        <f t="shared" si="7"/>
        <v>28</v>
      </c>
      <c r="W33" s="41" t="s">
        <v>39</v>
      </c>
      <c r="X33" s="76" t="s">
        <v>51</v>
      </c>
      <c r="Y33" s="82">
        <f t="shared" ref="Y33:Y35" si="12">AA33*3+AB33</f>
        <v>2</v>
      </c>
      <c r="Z33" s="52">
        <f t="shared" ref="Z33:Z35" si="13">AA33+AB33+AC33</f>
        <v>2</v>
      </c>
      <c r="AA33" s="52">
        <v>0</v>
      </c>
      <c r="AB33" s="52">
        <v>2</v>
      </c>
      <c r="AC33" s="52">
        <v>0</v>
      </c>
      <c r="AD33" s="52">
        <v>4</v>
      </c>
      <c r="AE33" s="52">
        <v>4</v>
      </c>
      <c r="AF33" s="52">
        <f t="shared" ref="AF33:AF35" si="14">AD33-AE33</f>
        <v>0</v>
      </c>
      <c r="AG33" s="101">
        <v>1</v>
      </c>
      <c r="AH33" s="82">
        <v>1</v>
      </c>
    </row>
    <row r="34" spans="2:34" x14ac:dyDescent="0.25">
      <c r="B34" s="25">
        <f t="shared" si="6"/>
        <v>29</v>
      </c>
      <c r="C34" s="26" t="s">
        <v>22</v>
      </c>
      <c r="D34" s="27" t="s">
        <v>150</v>
      </c>
      <c r="E34" s="27" t="s">
        <v>150</v>
      </c>
      <c r="F34" s="52">
        <v>4</v>
      </c>
      <c r="G34" s="54">
        <v>3</v>
      </c>
      <c r="H34" s="85">
        <v>2022</v>
      </c>
      <c r="I34" s="85">
        <v>2025</v>
      </c>
      <c r="J34" s="82">
        <f t="shared" si="11"/>
        <v>51</v>
      </c>
      <c r="K34" s="52">
        <f t="shared" si="9"/>
        <v>20</v>
      </c>
      <c r="L34" s="52">
        <v>16</v>
      </c>
      <c r="M34" s="52">
        <v>3</v>
      </c>
      <c r="N34" s="52">
        <v>1</v>
      </c>
      <c r="O34" s="52">
        <v>40</v>
      </c>
      <c r="P34" s="52">
        <v>9</v>
      </c>
      <c r="Q34" s="100">
        <f t="shared" si="10"/>
        <v>31</v>
      </c>
      <c r="R34" s="101">
        <v>2</v>
      </c>
      <c r="S34" s="82"/>
      <c r="T34" s="10"/>
      <c r="U34" s="10"/>
      <c r="V34" s="25">
        <f t="shared" si="7"/>
        <v>29</v>
      </c>
      <c r="W34" s="41" t="s">
        <v>414</v>
      </c>
      <c r="X34" s="76" t="s">
        <v>79</v>
      </c>
      <c r="Y34" s="82">
        <f t="shared" si="12"/>
        <v>1</v>
      </c>
      <c r="Z34" s="52">
        <f t="shared" si="13"/>
        <v>1</v>
      </c>
      <c r="AA34" s="52">
        <v>0</v>
      </c>
      <c r="AB34" s="52">
        <v>1</v>
      </c>
      <c r="AC34" s="52">
        <v>0</v>
      </c>
      <c r="AD34" s="52">
        <v>3</v>
      </c>
      <c r="AE34" s="52">
        <v>3</v>
      </c>
      <c r="AF34" s="100">
        <f t="shared" si="14"/>
        <v>0</v>
      </c>
      <c r="AG34" s="101"/>
      <c r="AH34" s="82">
        <v>1</v>
      </c>
    </row>
    <row r="35" spans="2:34" x14ac:dyDescent="0.25">
      <c r="B35" s="25">
        <f t="shared" si="6"/>
        <v>30</v>
      </c>
      <c r="C35" s="40" t="s">
        <v>83</v>
      </c>
      <c r="D35" s="39" t="s">
        <v>168</v>
      </c>
      <c r="E35" s="39" t="s">
        <v>19</v>
      </c>
      <c r="F35" s="52">
        <v>2</v>
      </c>
      <c r="G35" s="54"/>
      <c r="H35" s="85">
        <v>2022</v>
      </c>
      <c r="I35" s="85">
        <v>2024</v>
      </c>
      <c r="J35" s="82">
        <f t="shared" si="11"/>
        <v>7</v>
      </c>
      <c r="K35" s="52">
        <f t="shared" si="9"/>
        <v>4</v>
      </c>
      <c r="L35" s="52">
        <v>2</v>
      </c>
      <c r="M35" s="52">
        <v>1</v>
      </c>
      <c r="N35" s="52">
        <v>1</v>
      </c>
      <c r="O35" s="52">
        <v>6</v>
      </c>
      <c r="P35" s="52">
        <v>5</v>
      </c>
      <c r="Q35" s="100">
        <f t="shared" si="10"/>
        <v>1</v>
      </c>
      <c r="R35" s="101"/>
      <c r="S35" s="82">
        <v>1</v>
      </c>
      <c r="T35" s="10"/>
      <c r="U35" s="10"/>
      <c r="V35" s="25">
        <f t="shared" si="7"/>
        <v>30</v>
      </c>
      <c r="W35" s="41" t="s">
        <v>430</v>
      </c>
      <c r="X35" s="76" t="s">
        <v>38</v>
      </c>
      <c r="Y35" s="82">
        <f t="shared" si="12"/>
        <v>4</v>
      </c>
      <c r="Z35" s="52">
        <f t="shared" si="13"/>
        <v>2</v>
      </c>
      <c r="AA35" s="52">
        <v>1</v>
      </c>
      <c r="AB35" s="52">
        <v>1</v>
      </c>
      <c r="AC35" s="52">
        <v>0</v>
      </c>
      <c r="AD35" s="52">
        <v>3</v>
      </c>
      <c r="AE35" s="52">
        <v>1</v>
      </c>
      <c r="AF35" s="100">
        <f t="shared" si="14"/>
        <v>2</v>
      </c>
      <c r="AG35" s="101">
        <v>1</v>
      </c>
      <c r="AH35" s="82"/>
    </row>
    <row r="36" spans="2:34" x14ac:dyDescent="0.25">
      <c r="B36" s="25">
        <f t="shared" si="6"/>
        <v>31</v>
      </c>
      <c r="C36" s="41" t="s">
        <v>85</v>
      </c>
      <c r="D36" s="39" t="s">
        <v>150</v>
      </c>
      <c r="E36" s="39" t="s">
        <v>150</v>
      </c>
      <c r="F36" s="52">
        <v>2</v>
      </c>
      <c r="G36" s="54"/>
      <c r="H36" s="85">
        <v>2022</v>
      </c>
      <c r="I36" s="85">
        <v>2023</v>
      </c>
      <c r="J36" s="82">
        <f t="shared" si="11"/>
        <v>4</v>
      </c>
      <c r="K36" s="52">
        <f t="shared" si="9"/>
        <v>3</v>
      </c>
      <c r="L36" s="52">
        <v>1</v>
      </c>
      <c r="M36" s="52">
        <v>1</v>
      </c>
      <c r="N36" s="52">
        <v>1</v>
      </c>
      <c r="O36" s="52">
        <v>3</v>
      </c>
      <c r="P36" s="52">
        <v>3</v>
      </c>
      <c r="Q36" s="100">
        <f t="shared" si="10"/>
        <v>0</v>
      </c>
      <c r="R36" s="101"/>
      <c r="S36" s="82">
        <v>1</v>
      </c>
      <c r="T36" s="10"/>
      <c r="U36" s="10"/>
      <c r="V36" s="25">
        <f t="shared" si="7"/>
        <v>31</v>
      </c>
      <c r="W36" s="42" t="s">
        <v>23</v>
      </c>
      <c r="X36" s="38" t="s">
        <v>24</v>
      </c>
      <c r="Y36" s="82">
        <f>AA36*3+AB36-3</f>
        <v>0</v>
      </c>
      <c r="Z36" s="52">
        <f t="shared" ref="Z36:Z40" si="15">AA36+AB36+AC36</f>
        <v>2</v>
      </c>
      <c r="AA36" s="52">
        <v>1</v>
      </c>
      <c r="AB36" s="52">
        <v>0</v>
      </c>
      <c r="AC36" s="52">
        <v>1</v>
      </c>
      <c r="AD36" s="52">
        <v>3</v>
      </c>
      <c r="AE36" s="52">
        <v>5</v>
      </c>
      <c r="AF36" s="100">
        <f t="shared" ref="AF36:AF40" si="16">AD36-AE36</f>
        <v>-2</v>
      </c>
      <c r="AG36" s="101"/>
      <c r="AH36" s="82"/>
    </row>
    <row r="37" spans="2:34" x14ac:dyDescent="0.25">
      <c r="B37" s="25">
        <f t="shared" si="6"/>
        <v>32</v>
      </c>
      <c r="C37" s="26" t="s">
        <v>26</v>
      </c>
      <c r="D37" s="39" t="s">
        <v>27</v>
      </c>
      <c r="E37" s="39" t="s">
        <v>27</v>
      </c>
      <c r="F37" s="52">
        <v>3</v>
      </c>
      <c r="G37" s="54"/>
      <c r="H37" s="85">
        <v>2022</v>
      </c>
      <c r="I37" s="85">
        <v>2025</v>
      </c>
      <c r="J37" s="82">
        <f t="shared" si="11"/>
        <v>2</v>
      </c>
      <c r="K37" s="52">
        <f t="shared" si="9"/>
        <v>4</v>
      </c>
      <c r="L37" s="52">
        <v>0</v>
      </c>
      <c r="M37" s="52">
        <v>2</v>
      </c>
      <c r="N37" s="52">
        <v>2</v>
      </c>
      <c r="O37" s="52">
        <v>3</v>
      </c>
      <c r="P37" s="52">
        <v>6</v>
      </c>
      <c r="Q37" s="100">
        <f t="shared" si="10"/>
        <v>-3</v>
      </c>
      <c r="R37" s="101">
        <v>1</v>
      </c>
      <c r="S37" s="82">
        <v>1</v>
      </c>
      <c r="T37" s="10"/>
      <c r="U37" s="10"/>
      <c r="V37" s="25">
        <f t="shared" si="7"/>
        <v>32</v>
      </c>
      <c r="W37" s="42" t="s">
        <v>187</v>
      </c>
      <c r="X37" s="38" t="s">
        <v>191</v>
      </c>
      <c r="Y37" s="82">
        <f t="shared" ref="Y37:Y39" si="17">AA37*3+AB37</f>
        <v>6</v>
      </c>
      <c r="Z37" s="52">
        <f t="shared" si="15"/>
        <v>2</v>
      </c>
      <c r="AA37" s="52">
        <v>2</v>
      </c>
      <c r="AB37" s="52">
        <v>0</v>
      </c>
      <c r="AC37" s="52">
        <v>0</v>
      </c>
      <c r="AD37" s="52">
        <v>6</v>
      </c>
      <c r="AE37" s="52">
        <v>1</v>
      </c>
      <c r="AF37" s="100">
        <f t="shared" si="16"/>
        <v>5</v>
      </c>
      <c r="AG37" s="101"/>
      <c r="AH37" s="82"/>
    </row>
    <row r="38" spans="2:34" x14ac:dyDescent="0.25">
      <c r="B38" s="25">
        <f t="shared" si="6"/>
        <v>33</v>
      </c>
      <c r="C38" s="26" t="s">
        <v>283</v>
      </c>
      <c r="D38" s="39" t="s">
        <v>150</v>
      </c>
      <c r="E38" s="39" t="s">
        <v>150</v>
      </c>
      <c r="F38" s="52">
        <v>1</v>
      </c>
      <c r="G38" s="54"/>
      <c r="H38" s="85">
        <v>2023</v>
      </c>
      <c r="I38" s="85">
        <v>2023</v>
      </c>
      <c r="J38" s="82">
        <f t="shared" si="11"/>
        <v>3</v>
      </c>
      <c r="K38" s="52">
        <f t="shared" si="9"/>
        <v>2</v>
      </c>
      <c r="L38" s="52">
        <v>1</v>
      </c>
      <c r="M38" s="52">
        <v>0</v>
      </c>
      <c r="N38" s="52">
        <v>1</v>
      </c>
      <c r="O38" s="52">
        <v>4</v>
      </c>
      <c r="P38" s="52">
        <v>2</v>
      </c>
      <c r="Q38" s="100">
        <f t="shared" si="10"/>
        <v>2</v>
      </c>
      <c r="R38" s="101"/>
      <c r="S38" s="82"/>
      <c r="T38" s="10"/>
      <c r="U38" s="10"/>
      <c r="V38" s="25">
        <f t="shared" si="7"/>
        <v>33</v>
      </c>
      <c r="W38" s="42" t="s">
        <v>17</v>
      </c>
      <c r="X38" s="38" t="s">
        <v>18</v>
      </c>
      <c r="Y38" s="82">
        <f t="shared" si="17"/>
        <v>4</v>
      </c>
      <c r="Z38" s="52">
        <f t="shared" si="15"/>
        <v>2</v>
      </c>
      <c r="AA38" s="52">
        <v>1</v>
      </c>
      <c r="AB38" s="52">
        <v>1</v>
      </c>
      <c r="AC38" s="52">
        <v>0</v>
      </c>
      <c r="AD38" s="52">
        <v>3</v>
      </c>
      <c r="AE38" s="52">
        <v>1</v>
      </c>
      <c r="AF38" s="100">
        <f t="shared" si="16"/>
        <v>2</v>
      </c>
      <c r="AG38" s="101"/>
      <c r="AH38" s="82">
        <v>1</v>
      </c>
    </row>
    <row r="39" spans="2:34" x14ac:dyDescent="0.25">
      <c r="B39" s="25">
        <f t="shared" si="6"/>
        <v>34</v>
      </c>
      <c r="C39" s="41" t="s">
        <v>86</v>
      </c>
      <c r="D39" s="39" t="s">
        <v>87</v>
      </c>
      <c r="E39" s="39" t="s">
        <v>87</v>
      </c>
      <c r="F39" s="52">
        <v>4</v>
      </c>
      <c r="G39" s="52"/>
      <c r="H39" s="85">
        <v>2022</v>
      </c>
      <c r="I39" s="85">
        <v>2025</v>
      </c>
      <c r="J39" s="82">
        <f t="shared" si="11"/>
        <v>12</v>
      </c>
      <c r="K39" s="52">
        <f t="shared" si="9"/>
        <v>8</v>
      </c>
      <c r="L39" s="52">
        <v>4</v>
      </c>
      <c r="M39" s="52">
        <v>0</v>
      </c>
      <c r="N39" s="52">
        <v>4</v>
      </c>
      <c r="O39" s="52">
        <v>11</v>
      </c>
      <c r="P39" s="52">
        <v>16</v>
      </c>
      <c r="Q39" s="100">
        <f t="shared" si="10"/>
        <v>-5</v>
      </c>
      <c r="R39" s="101"/>
      <c r="S39" s="82"/>
      <c r="T39" s="10"/>
      <c r="U39" s="10"/>
      <c r="V39" s="25">
        <f t="shared" si="7"/>
        <v>34</v>
      </c>
      <c r="W39" s="42" t="s">
        <v>483</v>
      </c>
      <c r="X39" s="38" t="s">
        <v>68</v>
      </c>
      <c r="Y39" s="82">
        <f t="shared" si="17"/>
        <v>1</v>
      </c>
      <c r="Z39" s="52">
        <f t="shared" si="15"/>
        <v>1</v>
      </c>
      <c r="AA39" s="52">
        <v>0</v>
      </c>
      <c r="AB39" s="52">
        <v>1</v>
      </c>
      <c r="AC39" s="52">
        <v>0</v>
      </c>
      <c r="AD39" s="52">
        <v>2</v>
      </c>
      <c r="AE39" s="52">
        <v>2</v>
      </c>
      <c r="AF39" s="100">
        <f t="shared" si="16"/>
        <v>0</v>
      </c>
      <c r="AG39" s="101"/>
      <c r="AH39" s="82">
        <v>1</v>
      </c>
    </row>
    <row r="40" spans="2:34" x14ac:dyDescent="0.25">
      <c r="B40" s="25">
        <f t="shared" si="6"/>
        <v>35</v>
      </c>
      <c r="C40" s="26" t="s">
        <v>30</v>
      </c>
      <c r="D40" s="39" t="s">
        <v>150</v>
      </c>
      <c r="E40" s="39" t="s">
        <v>150</v>
      </c>
      <c r="F40" s="52">
        <v>2</v>
      </c>
      <c r="G40" s="54"/>
      <c r="H40" s="85">
        <v>2022</v>
      </c>
      <c r="I40" s="85">
        <v>2023</v>
      </c>
      <c r="J40" s="82">
        <f t="shared" si="11"/>
        <v>4</v>
      </c>
      <c r="K40" s="52">
        <f t="shared" si="9"/>
        <v>3</v>
      </c>
      <c r="L40" s="52">
        <v>1</v>
      </c>
      <c r="M40" s="52">
        <v>1</v>
      </c>
      <c r="N40" s="52">
        <v>1</v>
      </c>
      <c r="O40" s="52">
        <v>4</v>
      </c>
      <c r="P40" s="52">
        <v>4</v>
      </c>
      <c r="Q40" s="100">
        <f t="shared" si="10"/>
        <v>0</v>
      </c>
      <c r="R40" s="101"/>
      <c r="S40" s="82">
        <v>1</v>
      </c>
      <c r="T40" s="10"/>
      <c r="U40" s="10"/>
      <c r="V40" s="25">
        <f t="shared" si="7"/>
        <v>35</v>
      </c>
      <c r="W40" s="42" t="s">
        <v>58</v>
      </c>
      <c r="X40" s="38" t="s">
        <v>59</v>
      </c>
      <c r="Y40" s="82">
        <f>AA40*3+AB40+3</f>
        <v>3</v>
      </c>
      <c r="Z40" s="52">
        <f t="shared" si="15"/>
        <v>1</v>
      </c>
      <c r="AA40" s="52">
        <v>0</v>
      </c>
      <c r="AB40" s="52">
        <v>0</v>
      </c>
      <c r="AC40" s="52">
        <v>1</v>
      </c>
      <c r="AD40" s="52">
        <v>2</v>
      </c>
      <c r="AE40" s="52">
        <v>3</v>
      </c>
      <c r="AF40" s="100">
        <f t="shared" si="16"/>
        <v>-1</v>
      </c>
      <c r="AG40" s="101"/>
      <c r="AH40" s="82"/>
    </row>
    <row r="41" spans="2:34" x14ac:dyDescent="0.25">
      <c r="B41" s="25">
        <f t="shared" si="6"/>
        <v>36</v>
      </c>
      <c r="C41" s="40" t="s">
        <v>263</v>
      </c>
      <c r="D41" s="39" t="s">
        <v>59</v>
      </c>
      <c r="E41" s="39" t="s">
        <v>59</v>
      </c>
      <c r="F41" s="52">
        <v>2</v>
      </c>
      <c r="G41" s="52"/>
      <c r="H41" s="85">
        <v>2023</v>
      </c>
      <c r="I41" s="85">
        <v>2024</v>
      </c>
      <c r="J41" s="82">
        <f t="shared" si="11"/>
        <v>10</v>
      </c>
      <c r="K41" s="52">
        <f t="shared" si="9"/>
        <v>7</v>
      </c>
      <c r="L41" s="52">
        <v>2</v>
      </c>
      <c r="M41" s="52">
        <v>4</v>
      </c>
      <c r="N41" s="52">
        <v>1</v>
      </c>
      <c r="O41" s="52">
        <v>9</v>
      </c>
      <c r="P41" s="52">
        <v>10</v>
      </c>
      <c r="Q41" s="100">
        <f t="shared" si="10"/>
        <v>-1</v>
      </c>
      <c r="R41" s="101">
        <v>3</v>
      </c>
      <c r="S41" s="82">
        <v>1</v>
      </c>
      <c r="T41" s="10"/>
      <c r="U41" s="10"/>
      <c r="V41" s="102"/>
      <c r="Y41" s="102"/>
      <c r="Z41" s="68"/>
      <c r="AA41" s="68"/>
      <c r="AB41" s="68"/>
      <c r="AC41" s="68"/>
      <c r="AD41" s="68"/>
      <c r="AE41" s="68"/>
      <c r="AF41" s="68"/>
      <c r="AG41" s="103"/>
      <c r="AH41" s="102"/>
    </row>
    <row r="42" spans="2:34" x14ac:dyDescent="0.25">
      <c r="B42" s="25">
        <f t="shared" si="6"/>
        <v>37</v>
      </c>
      <c r="C42" s="41" t="s">
        <v>410</v>
      </c>
      <c r="D42" s="76" t="s">
        <v>51</v>
      </c>
      <c r="E42" s="38" t="s">
        <v>51</v>
      </c>
      <c r="F42" s="52">
        <v>1</v>
      </c>
      <c r="G42" s="54"/>
      <c r="H42" s="85">
        <v>2024</v>
      </c>
      <c r="I42" s="85">
        <v>2024</v>
      </c>
      <c r="J42" s="82">
        <f t="shared" si="11"/>
        <v>0</v>
      </c>
      <c r="K42" s="52">
        <f t="shared" si="9"/>
        <v>1</v>
      </c>
      <c r="L42" s="52">
        <v>0</v>
      </c>
      <c r="M42" s="52">
        <v>0</v>
      </c>
      <c r="N42" s="52">
        <v>1</v>
      </c>
      <c r="O42" s="52">
        <v>1</v>
      </c>
      <c r="P42" s="52">
        <v>5</v>
      </c>
      <c r="Q42" s="100">
        <f t="shared" si="10"/>
        <v>-4</v>
      </c>
      <c r="R42" s="101"/>
      <c r="S42" s="82"/>
      <c r="T42" s="10"/>
      <c r="U42" s="10"/>
      <c r="V42" s="102"/>
      <c r="Y42" s="102"/>
      <c r="Z42" s="19">
        <f t="shared" ref="Z42:AH42" si="18">SUM(Z6:Z40)</f>
        <v>52</v>
      </c>
      <c r="AA42" s="19">
        <f t="shared" si="18"/>
        <v>16</v>
      </c>
      <c r="AB42" s="19">
        <f t="shared" si="18"/>
        <v>20</v>
      </c>
      <c r="AC42" s="19">
        <f t="shared" si="18"/>
        <v>16</v>
      </c>
      <c r="AD42" s="19">
        <f t="shared" si="18"/>
        <v>78</v>
      </c>
      <c r="AE42" s="19">
        <f t="shared" si="18"/>
        <v>78</v>
      </c>
      <c r="AF42" s="19">
        <f t="shared" si="18"/>
        <v>0</v>
      </c>
      <c r="AG42" s="19">
        <f t="shared" si="18"/>
        <v>10</v>
      </c>
      <c r="AH42" s="19">
        <f t="shared" si="18"/>
        <v>10</v>
      </c>
    </row>
    <row r="43" spans="2:34" x14ac:dyDescent="0.25">
      <c r="B43" s="25">
        <f t="shared" si="6"/>
        <v>38</v>
      </c>
      <c r="C43" s="42" t="s">
        <v>196</v>
      </c>
      <c r="D43" s="38" t="s">
        <v>179</v>
      </c>
      <c r="E43" s="38" t="s">
        <v>179</v>
      </c>
      <c r="F43" s="52">
        <v>2</v>
      </c>
      <c r="G43" s="54"/>
      <c r="H43" s="85">
        <v>2022</v>
      </c>
      <c r="I43" s="85">
        <v>2023</v>
      </c>
      <c r="J43" s="82">
        <f t="shared" si="11"/>
        <v>1</v>
      </c>
      <c r="K43" s="52">
        <f t="shared" si="9"/>
        <v>3</v>
      </c>
      <c r="L43" s="52">
        <v>0</v>
      </c>
      <c r="M43" s="52">
        <v>1</v>
      </c>
      <c r="N43" s="52">
        <v>2</v>
      </c>
      <c r="O43" s="52">
        <v>0</v>
      </c>
      <c r="P43" s="52">
        <v>3</v>
      </c>
      <c r="Q43" s="100">
        <f t="shared" si="10"/>
        <v>-3</v>
      </c>
      <c r="R43" s="101">
        <v>1</v>
      </c>
      <c r="S43" s="82"/>
      <c r="T43" s="10"/>
      <c r="U43" s="10"/>
      <c r="V43" s="102"/>
    </row>
    <row r="44" spans="2:34" x14ac:dyDescent="0.25">
      <c r="B44" s="25">
        <f t="shared" si="6"/>
        <v>39</v>
      </c>
      <c r="C44" s="42" t="s">
        <v>196</v>
      </c>
      <c r="D44" s="38" t="s">
        <v>51</v>
      </c>
      <c r="E44" s="38" t="s">
        <v>51</v>
      </c>
      <c r="F44" s="52">
        <v>1</v>
      </c>
      <c r="G44" s="52"/>
      <c r="H44" s="85">
        <v>2022</v>
      </c>
      <c r="I44" s="85">
        <v>2022</v>
      </c>
      <c r="J44" s="82">
        <f t="shared" si="11"/>
        <v>1</v>
      </c>
      <c r="K44" s="52">
        <f t="shared" si="9"/>
        <v>1</v>
      </c>
      <c r="L44" s="52">
        <v>0</v>
      </c>
      <c r="M44" s="52">
        <v>1</v>
      </c>
      <c r="N44" s="52">
        <v>0</v>
      </c>
      <c r="O44" s="52">
        <v>0</v>
      </c>
      <c r="P44" s="52">
        <v>0</v>
      </c>
      <c r="Q44" s="100">
        <f t="shared" si="10"/>
        <v>0</v>
      </c>
      <c r="R44" s="101"/>
      <c r="S44" s="82">
        <v>1</v>
      </c>
      <c r="T44" s="10"/>
      <c r="U44" s="10"/>
      <c r="V44" s="102"/>
    </row>
    <row r="45" spans="2:34" x14ac:dyDescent="0.25">
      <c r="B45" s="25">
        <f t="shared" si="6"/>
        <v>40</v>
      </c>
      <c r="C45" s="40" t="s">
        <v>196</v>
      </c>
      <c r="D45" s="39" t="s">
        <v>228</v>
      </c>
      <c r="E45" s="39" t="s">
        <v>228</v>
      </c>
      <c r="F45" s="52">
        <v>1</v>
      </c>
      <c r="G45" s="54"/>
      <c r="H45" s="85">
        <v>2023</v>
      </c>
      <c r="I45" s="85">
        <v>2023</v>
      </c>
      <c r="J45" s="82">
        <f t="shared" si="11"/>
        <v>1</v>
      </c>
      <c r="K45" s="52">
        <f t="shared" si="9"/>
        <v>2</v>
      </c>
      <c r="L45" s="52">
        <v>0</v>
      </c>
      <c r="M45" s="52">
        <v>1</v>
      </c>
      <c r="N45" s="52">
        <v>1</v>
      </c>
      <c r="O45" s="52">
        <v>2</v>
      </c>
      <c r="P45" s="52">
        <v>3</v>
      </c>
      <c r="Q45" s="100">
        <f t="shared" si="10"/>
        <v>-1</v>
      </c>
      <c r="R45" s="101">
        <v>1</v>
      </c>
      <c r="S45" s="82"/>
      <c r="T45" s="10"/>
      <c r="U45" s="10"/>
      <c r="V45" s="102"/>
    </row>
    <row r="46" spans="2:34" x14ac:dyDescent="0.25">
      <c r="B46" s="25">
        <f t="shared" si="6"/>
        <v>41</v>
      </c>
      <c r="C46" s="40" t="s">
        <v>355</v>
      </c>
      <c r="D46" s="39" t="s">
        <v>150</v>
      </c>
      <c r="E46" s="39" t="s">
        <v>150</v>
      </c>
      <c r="F46" s="52">
        <v>2</v>
      </c>
      <c r="G46" s="52"/>
      <c r="H46" s="85">
        <v>2022</v>
      </c>
      <c r="I46" s="85">
        <v>2025</v>
      </c>
      <c r="J46" s="82">
        <f t="shared" si="11"/>
        <v>0</v>
      </c>
      <c r="K46" s="52">
        <f t="shared" ref="K46:K77" si="19">L46+M46+N46</f>
        <v>2</v>
      </c>
      <c r="L46" s="52">
        <v>0</v>
      </c>
      <c r="M46" s="52">
        <v>0</v>
      </c>
      <c r="N46" s="52">
        <v>2</v>
      </c>
      <c r="O46" s="52">
        <v>1</v>
      </c>
      <c r="P46" s="52">
        <v>6</v>
      </c>
      <c r="Q46" s="100">
        <f t="shared" ref="Q46:Q77" si="20">O46-P46</f>
        <v>-5</v>
      </c>
      <c r="R46" s="101"/>
      <c r="S46" s="82"/>
      <c r="T46" s="10"/>
      <c r="U46" s="10"/>
      <c r="V46" s="102"/>
    </row>
    <row r="47" spans="2:34" x14ac:dyDescent="0.25">
      <c r="B47" s="25">
        <f t="shared" si="6"/>
        <v>42</v>
      </c>
      <c r="C47" s="40" t="s">
        <v>197</v>
      </c>
      <c r="D47" s="39" t="s">
        <v>150</v>
      </c>
      <c r="E47" s="39" t="s">
        <v>150</v>
      </c>
      <c r="F47" s="52">
        <v>2</v>
      </c>
      <c r="G47" s="54"/>
      <c r="H47" s="85">
        <v>2022</v>
      </c>
      <c r="I47" s="85">
        <v>2023</v>
      </c>
      <c r="J47" s="82">
        <f t="shared" si="11"/>
        <v>6</v>
      </c>
      <c r="K47" s="52">
        <f t="shared" si="19"/>
        <v>4</v>
      </c>
      <c r="L47" s="52">
        <v>1</v>
      </c>
      <c r="M47" s="52">
        <v>3</v>
      </c>
      <c r="N47" s="52">
        <v>0</v>
      </c>
      <c r="O47" s="52">
        <v>5</v>
      </c>
      <c r="P47" s="52">
        <v>4</v>
      </c>
      <c r="Q47" s="100">
        <f t="shared" si="20"/>
        <v>1</v>
      </c>
      <c r="R47" s="101">
        <v>1</v>
      </c>
      <c r="S47" s="82">
        <v>2</v>
      </c>
      <c r="T47" s="10"/>
      <c r="U47" s="10"/>
      <c r="V47" s="102"/>
    </row>
    <row r="48" spans="2:34" x14ac:dyDescent="0.25">
      <c r="B48" s="25">
        <f t="shared" si="6"/>
        <v>43</v>
      </c>
      <c r="C48" s="42" t="s">
        <v>198</v>
      </c>
      <c r="D48" s="38" t="s">
        <v>41</v>
      </c>
      <c r="E48" s="38" t="s">
        <v>27</v>
      </c>
      <c r="F48" s="52">
        <v>2</v>
      </c>
      <c r="G48" s="54"/>
      <c r="H48" s="85">
        <v>2022</v>
      </c>
      <c r="I48" s="85">
        <v>2023</v>
      </c>
      <c r="J48" s="82">
        <f t="shared" si="11"/>
        <v>1</v>
      </c>
      <c r="K48" s="52">
        <f t="shared" si="19"/>
        <v>2</v>
      </c>
      <c r="L48" s="52">
        <v>0</v>
      </c>
      <c r="M48" s="52">
        <v>1</v>
      </c>
      <c r="N48" s="52">
        <v>1</v>
      </c>
      <c r="O48" s="52">
        <v>1</v>
      </c>
      <c r="P48" s="52">
        <v>2</v>
      </c>
      <c r="Q48" s="100">
        <f t="shared" si="20"/>
        <v>-1</v>
      </c>
      <c r="R48" s="101"/>
      <c r="S48" s="82">
        <v>1</v>
      </c>
      <c r="T48" s="10"/>
      <c r="U48" s="10"/>
      <c r="V48" s="102"/>
    </row>
    <row r="49" spans="2:22" x14ac:dyDescent="0.25">
      <c r="B49" s="25">
        <f t="shared" si="6"/>
        <v>44</v>
      </c>
      <c r="C49" s="40" t="s">
        <v>21</v>
      </c>
      <c r="D49" s="39" t="s">
        <v>19</v>
      </c>
      <c r="E49" s="39" t="s">
        <v>19</v>
      </c>
      <c r="F49" s="52">
        <v>2</v>
      </c>
      <c r="G49" s="54"/>
      <c r="H49" s="85">
        <v>2022</v>
      </c>
      <c r="I49" s="85">
        <v>2023</v>
      </c>
      <c r="J49" s="82">
        <f t="shared" si="11"/>
        <v>4</v>
      </c>
      <c r="K49" s="52">
        <f t="shared" si="19"/>
        <v>4</v>
      </c>
      <c r="L49" s="52">
        <v>1</v>
      </c>
      <c r="M49" s="52">
        <v>1</v>
      </c>
      <c r="N49" s="52">
        <v>2</v>
      </c>
      <c r="O49" s="52">
        <v>3</v>
      </c>
      <c r="P49" s="52">
        <v>8</v>
      </c>
      <c r="Q49" s="100">
        <f t="shared" si="20"/>
        <v>-5</v>
      </c>
      <c r="R49" s="101">
        <v>1</v>
      </c>
      <c r="S49" s="82"/>
      <c r="T49" s="10"/>
      <c r="U49" s="10"/>
      <c r="V49" s="102"/>
    </row>
    <row r="50" spans="2:22" x14ac:dyDescent="0.25">
      <c r="B50" s="25">
        <f t="shared" si="6"/>
        <v>45</v>
      </c>
      <c r="C50" s="40" t="s">
        <v>21</v>
      </c>
      <c r="D50" s="39" t="s">
        <v>62</v>
      </c>
      <c r="E50" s="39" t="s">
        <v>8</v>
      </c>
      <c r="F50" s="52">
        <v>4</v>
      </c>
      <c r="G50" s="54"/>
      <c r="H50" s="85">
        <v>2022</v>
      </c>
      <c r="I50" s="85">
        <v>2025</v>
      </c>
      <c r="J50" s="82">
        <f t="shared" si="11"/>
        <v>9</v>
      </c>
      <c r="K50" s="52">
        <f t="shared" si="19"/>
        <v>7</v>
      </c>
      <c r="L50" s="52">
        <v>2</v>
      </c>
      <c r="M50" s="52">
        <v>3</v>
      </c>
      <c r="N50" s="52">
        <v>2</v>
      </c>
      <c r="O50" s="52">
        <v>7</v>
      </c>
      <c r="P50" s="52">
        <v>5</v>
      </c>
      <c r="Q50" s="100">
        <f t="shared" si="20"/>
        <v>2</v>
      </c>
      <c r="R50" s="101">
        <v>1</v>
      </c>
      <c r="S50" s="82">
        <v>2</v>
      </c>
      <c r="T50" s="10"/>
      <c r="U50" s="10"/>
      <c r="V50" s="102"/>
    </row>
    <row r="51" spans="2:22" x14ac:dyDescent="0.25">
      <c r="B51" s="25">
        <f t="shared" si="6"/>
        <v>46</v>
      </c>
      <c r="C51" s="40" t="s">
        <v>264</v>
      </c>
      <c r="D51" s="39" t="s">
        <v>262</v>
      </c>
      <c r="E51" s="39" t="s">
        <v>180</v>
      </c>
      <c r="F51" s="52">
        <v>1</v>
      </c>
      <c r="G51" s="54"/>
      <c r="H51" s="85">
        <v>2023</v>
      </c>
      <c r="I51" s="85">
        <v>2023</v>
      </c>
      <c r="J51" s="82">
        <f t="shared" si="11"/>
        <v>0</v>
      </c>
      <c r="K51" s="52">
        <f t="shared" si="19"/>
        <v>1</v>
      </c>
      <c r="L51" s="52">
        <v>0</v>
      </c>
      <c r="M51" s="52">
        <v>0</v>
      </c>
      <c r="N51" s="52">
        <v>1</v>
      </c>
      <c r="O51" s="52">
        <v>0</v>
      </c>
      <c r="P51" s="52">
        <v>1</v>
      </c>
      <c r="Q51" s="100">
        <f t="shared" si="20"/>
        <v>-1</v>
      </c>
      <c r="R51" s="101"/>
      <c r="S51" s="82"/>
      <c r="T51" s="10"/>
      <c r="U51" s="10"/>
      <c r="V51" s="102"/>
    </row>
    <row r="52" spans="2:22" x14ac:dyDescent="0.25">
      <c r="B52" s="25">
        <f t="shared" si="6"/>
        <v>47</v>
      </c>
      <c r="C52" s="40" t="s">
        <v>65</v>
      </c>
      <c r="D52" s="39" t="s">
        <v>150</v>
      </c>
      <c r="E52" s="39" t="s">
        <v>150</v>
      </c>
      <c r="F52" s="52">
        <v>2</v>
      </c>
      <c r="G52" s="52"/>
      <c r="H52" s="85">
        <v>2022</v>
      </c>
      <c r="I52" s="85">
        <v>2023</v>
      </c>
      <c r="J52" s="82">
        <f t="shared" ref="J52:J75" si="21">L52*3+M52</f>
        <v>17</v>
      </c>
      <c r="K52" s="52">
        <f t="shared" si="19"/>
        <v>10</v>
      </c>
      <c r="L52" s="52">
        <v>5</v>
      </c>
      <c r="M52" s="52">
        <v>2</v>
      </c>
      <c r="N52" s="52">
        <v>3</v>
      </c>
      <c r="O52" s="52">
        <v>19</v>
      </c>
      <c r="P52" s="52">
        <v>11</v>
      </c>
      <c r="Q52" s="100">
        <f t="shared" si="20"/>
        <v>8</v>
      </c>
      <c r="R52" s="101">
        <v>3</v>
      </c>
      <c r="S52" s="82"/>
      <c r="T52" s="10"/>
      <c r="U52" s="10"/>
      <c r="V52" s="102"/>
    </row>
    <row r="53" spans="2:22" x14ac:dyDescent="0.25">
      <c r="B53" s="25">
        <f t="shared" si="6"/>
        <v>48</v>
      </c>
      <c r="C53" s="42" t="s">
        <v>48</v>
      </c>
      <c r="D53" s="38" t="s">
        <v>49</v>
      </c>
      <c r="E53" s="38" t="s">
        <v>50</v>
      </c>
      <c r="F53" s="52">
        <v>2</v>
      </c>
      <c r="G53" s="52"/>
      <c r="H53" s="85">
        <v>2022</v>
      </c>
      <c r="I53" s="85">
        <v>2023</v>
      </c>
      <c r="J53" s="82">
        <f t="shared" si="21"/>
        <v>0</v>
      </c>
      <c r="K53" s="52">
        <f t="shared" si="19"/>
        <v>2</v>
      </c>
      <c r="L53" s="52">
        <v>0</v>
      </c>
      <c r="M53" s="52">
        <v>0</v>
      </c>
      <c r="N53" s="52">
        <v>2</v>
      </c>
      <c r="O53" s="52">
        <v>1</v>
      </c>
      <c r="P53" s="52">
        <v>7</v>
      </c>
      <c r="Q53" s="100">
        <f t="shared" si="20"/>
        <v>-6</v>
      </c>
      <c r="R53" s="101"/>
      <c r="S53" s="82"/>
      <c r="T53" s="10"/>
      <c r="U53" s="10"/>
      <c r="V53" s="102"/>
    </row>
    <row r="54" spans="2:22" x14ac:dyDescent="0.25">
      <c r="B54" s="25">
        <f t="shared" si="6"/>
        <v>49</v>
      </c>
      <c r="C54" s="42" t="s">
        <v>36</v>
      </c>
      <c r="D54" s="38" t="s">
        <v>35</v>
      </c>
      <c r="E54" s="38" t="s">
        <v>36</v>
      </c>
      <c r="F54" s="52">
        <v>2</v>
      </c>
      <c r="G54" s="52"/>
      <c r="H54" s="85">
        <v>2022</v>
      </c>
      <c r="I54" s="85">
        <v>2023</v>
      </c>
      <c r="J54" s="82">
        <f t="shared" si="21"/>
        <v>11</v>
      </c>
      <c r="K54" s="52">
        <f t="shared" si="19"/>
        <v>6</v>
      </c>
      <c r="L54" s="52">
        <v>3</v>
      </c>
      <c r="M54" s="52">
        <v>2</v>
      </c>
      <c r="N54" s="52">
        <v>1</v>
      </c>
      <c r="O54" s="52">
        <v>12</v>
      </c>
      <c r="P54" s="52">
        <v>8</v>
      </c>
      <c r="Q54" s="100">
        <f t="shared" si="20"/>
        <v>4</v>
      </c>
      <c r="R54" s="101">
        <v>1</v>
      </c>
      <c r="S54" s="82">
        <v>1</v>
      </c>
      <c r="T54" s="10"/>
      <c r="U54" s="10"/>
      <c r="V54" s="102"/>
    </row>
    <row r="55" spans="2:22" x14ac:dyDescent="0.25">
      <c r="B55" s="25">
        <f t="shared" si="6"/>
        <v>50</v>
      </c>
      <c r="C55" s="42" t="s">
        <v>36</v>
      </c>
      <c r="D55" s="38" t="s">
        <v>52</v>
      </c>
      <c r="E55" s="38" t="s">
        <v>52</v>
      </c>
      <c r="F55" s="52">
        <v>1</v>
      </c>
      <c r="G55" s="54"/>
      <c r="H55" s="85">
        <v>2022</v>
      </c>
      <c r="I55" s="85">
        <v>2022</v>
      </c>
      <c r="J55" s="82">
        <f t="shared" si="21"/>
        <v>0</v>
      </c>
      <c r="K55" s="52">
        <f t="shared" si="19"/>
        <v>1</v>
      </c>
      <c r="L55" s="52">
        <v>0</v>
      </c>
      <c r="M55" s="52">
        <v>0</v>
      </c>
      <c r="N55" s="52">
        <v>1</v>
      </c>
      <c r="O55" s="52">
        <v>1</v>
      </c>
      <c r="P55" s="52">
        <v>2</v>
      </c>
      <c r="Q55" s="100">
        <f t="shared" si="20"/>
        <v>-1</v>
      </c>
      <c r="R55" s="101"/>
      <c r="S55" s="82"/>
      <c r="T55" s="10"/>
      <c r="U55" s="10"/>
      <c r="V55" s="102"/>
    </row>
    <row r="56" spans="2:22" x14ac:dyDescent="0.25">
      <c r="B56" s="25">
        <f t="shared" si="6"/>
        <v>51</v>
      </c>
      <c r="C56" s="40" t="s">
        <v>262</v>
      </c>
      <c r="D56" s="39" t="s">
        <v>54</v>
      </c>
      <c r="E56" s="39" t="s">
        <v>27</v>
      </c>
      <c r="F56" s="52">
        <v>2</v>
      </c>
      <c r="G56" s="54"/>
      <c r="H56" s="85">
        <v>2023</v>
      </c>
      <c r="I56" s="85">
        <v>2025</v>
      </c>
      <c r="J56" s="82">
        <f t="shared" si="21"/>
        <v>2</v>
      </c>
      <c r="K56" s="52">
        <f t="shared" si="19"/>
        <v>4</v>
      </c>
      <c r="L56" s="52">
        <v>0</v>
      </c>
      <c r="M56" s="52">
        <v>2</v>
      </c>
      <c r="N56" s="52">
        <v>2</v>
      </c>
      <c r="O56" s="52">
        <v>1</v>
      </c>
      <c r="P56" s="52">
        <v>6</v>
      </c>
      <c r="Q56" s="100">
        <f t="shared" si="20"/>
        <v>-5</v>
      </c>
      <c r="R56" s="101">
        <v>2</v>
      </c>
      <c r="S56" s="82"/>
      <c r="T56" s="10"/>
      <c r="U56" s="10"/>
      <c r="V56" s="102"/>
    </row>
    <row r="57" spans="2:22" x14ac:dyDescent="0.25">
      <c r="B57" s="25">
        <f t="shared" si="6"/>
        <v>52</v>
      </c>
      <c r="C57" s="40" t="s">
        <v>267</v>
      </c>
      <c r="D57" s="39" t="s">
        <v>150</v>
      </c>
      <c r="E57" s="39" t="s">
        <v>150</v>
      </c>
      <c r="F57" s="52">
        <v>1</v>
      </c>
      <c r="G57" s="54"/>
      <c r="H57" s="85">
        <v>2023</v>
      </c>
      <c r="I57" s="85">
        <v>2023</v>
      </c>
      <c r="J57" s="82">
        <f t="shared" si="21"/>
        <v>6</v>
      </c>
      <c r="K57" s="52">
        <f t="shared" si="19"/>
        <v>3</v>
      </c>
      <c r="L57" s="52">
        <v>2</v>
      </c>
      <c r="M57" s="52">
        <v>0</v>
      </c>
      <c r="N57" s="52">
        <v>1</v>
      </c>
      <c r="O57" s="52">
        <v>4</v>
      </c>
      <c r="P57" s="52">
        <v>3</v>
      </c>
      <c r="Q57" s="100">
        <f t="shared" si="20"/>
        <v>1</v>
      </c>
      <c r="R57" s="101"/>
      <c r="S57" s="82"/>
      <c r="T57" s="10"/>
      <c r="U57" s="10"/>
      <c r="V57" s="102"/>
    </row>
    <row r="58" spans="2:22" x14ac:dyDescent="0.25">
      <c r="B58" s="25">
        <f t="shared" si="6"/>
        <v>53</v>
      </c>
      <c r="C58" s="40" t="s">
        <v>270</v>
      </c>
      <c r="D58" s="39" t="s">
        <v>179</v>
      </c>
      <c r="E58" s="39" t="s">
        <v>179</v>
      </c>
      <c r="F58" s="52">
        <v>2</v>
      </c>
      <c r="G58" s="54"/>
      <c r="H58" s="85">
        <v>2023</v>
      </c>
      <c r="I58" s="85">
        <v>2024</v>
      </c>
      <c r="J58" s="82">
        <f t="shared" si="21"/>
        <v>1</v>
      </c>
      <c r="K58" s="52">
        <f t="shared" si="19"/>
        <v>2</v>
      </c>
      <c r="L58" s="52">
        <v>0</v>
      </c>
      <c r="M58" s="52">
        <v>1</v>
      </c>
      <c r="N58" s="52">
        <v>1</v>
      </c>
      <c r="O58" s="52">
        <v>2</v>
      </c>
      <c r="P58" s="52">
        <v>4</v>
      </c>
      <c r="Q58" s="100">
        <f t="shared" si="20"/>
        <v>-2</v>
      </c>
      <c r="R58" s="101"/>
      <c r="S58" s="82">
        <v>1</v>
      </c>
      <c r="T58" s="10"/>
      <c r="U58" s="10"/>
      <c r="V58" s="102"/>
    </row>
    <row r="59" spans="2:22" x14ac:dyDescent="0.25">
      <c r="B59" s="25">
        <f t="shared" si="6"/>
        <v>54</v>
      </c>
      <c r="C59" s="26" t="s">
        <v>33</v>
      </c>
      <c r="D59" s="39" t="s">
        <v>150</v>
      </c>
      <c r="E59" s="39" t="s">
        <v>150</v>
      </c>
      <c r="F59" s="52">
        <v>3</v>
      </c>
      <c r="G59" s="54"/>
      <c r="H59" s="85">
        <v>2022</v>
      </c>
      <c r="I59" s="85">
        <v>2025</v>
      </c>
      <c r="J59" s="82">
        <f t="shared" si="21"/>
        <v>13</v>
      </c>
      <c r="K59" s="52">
        <f t="shared" si="19"/>
        <v>8</v>
      </c>
      <c r="L59" s="52">
        <v>4</v>
      </c>
      <c r="M59" s="52">
        <v>1</v>
      </c>
      <c r="N59" s="52">
        <v>3</v>
      </c>
      <c r="O59" s="52">
        <v>15</v>
      </c>
      <c r="P59" s="52">
        <v>13</v>
      </c>
      <c r="Q59" s="100">
        <f t="shared" si="20"/>
        <v>2</v>
      </c>
      <c r="R59" s="101">
        <v>1</v>
      </c>
      <c r="S59" s="82"/>
      <c r="T59" s="10"/>
      <c r="U59" s="10"/>
      <c r="V59" s="102"/>
    </row>
    <row r="60" spans="2:22" x14ac:dyDescent="0.25">
      <c r="B60" s="25">
        <f t="shared" si="6"/>
        <v>55</v>
      </c>
      <c r="C60" s="40" t="s">
        <v>89</v>
      </c>
      <c r="D60" s="39" t="s">
        <v>150</v>
      </c>
      <c r="E60" s="39" t="s">
        <v>150</v>
      </c>
      <c r="F60" s="52">
        <v>2</v>
      </c>
      <c r="G60" s="54"/>
      <c r="H60" s="85">
        <v>2022</v>
      </c>
      <c r="I60" s="85">
        <v>2023</v>
      </c>
      <c r="J60" s="82">
        <f t="shared" si="21"/>
        <v>1</v>
      </c>
      <c r="K60" s="52">
        <f t="shared" si="19"/>
        <v>3</v>
      </c>
      <c r="L60" s="52">
        <v>0</v>
      </c>
      <c r="M60" s="52">
        <v>1</v>
      </c>
      <c r="N60" s="52">
        <v>2</v>
      </c>
      <c r="O60" s="52">
        <v>2</v>
      </c>
      <c r="P60" s="52">
        <v>7</v>
      </c>
      <c r="Q60" s="100">
        <f t="shared" si="20"/>
        <v>-5</v>
      </c>
      <c r="R60" s="101">
        <v>1</v>
      </c>
      <c r="S60" s="82"/>
      <c r="T60" s="10"/>
      <c r="U60" s="10"/>
      <c r="V60" s="102"/>
    </row>
    <row r="61" spans="2:22" x14ac:dyDescent="0.25">
      <c r="B61" s="25">
        <f t="shared" si="6"/>
        <v>56</v>
      </c>
      <c r="C61" s="40" t="s">
        <v>90</v>
      </c>
      <c r="D61" s="39" t="s">
        <v>150</v>
      </c>
      <c r="E61" s="39" t="s">
        <v>150</v>
      </c>
      <c r="F61" s="52">
        <v>1</v>
      </c>
      <c r="G61" s="54"/>
      <c r="H61" s="85">
        <v>2022</v>
      </c>
      <c r="I61" s="85">
        <v>2022</v>
      </c>
      <c r="J61" s="82">
        <f t="shared" si="21"/>
        <v>6</v>
      </c>
      <c r="K61" s="52">
        <f t="shared" si="19"/>
        <v>3</v>
      </c>
      <c r="L61" s="52">
        <v>2</v>
      </c>
      <c r="M61" s="52">
        <v>0</v>
      </c>
      <c r="N61" s="52">
        <v>1</v>
      </c>
      <c r="O61" s="52">
        <v>5</v>
      </c>
      <c r="P61" s="52">
        <v>1</v>
      </c>
      <c r="Q61" s="100">
        <f t="shared" si="20"/>
        <v>4</v>
      </c>
      <c r="R61" s="101"/>
      <c r="S61" s="82"/>
      <c r="T61" s="10"/>
      <c r="U61" s="10"/>
      <c r="V61" s="102"/>
    </row>
    <row r="62" spans="2:22" x14ac:dyDescent="0.25">
      <c r="B62" s="25">
        <f t="shared" si="6"/>
        <v>57</v>
      </c>
      <c r="C62" s="41" t="s">
        <v>419</v>
      </c>
      <c r="D62" s="76" t="s">
        <v>15</v>
      </c>
      <c r="E62" s="76" t="s">
        <v>16</v>
      </c>
      <c r="F62" s="52">
        <v>1</v>
      </c>
      <c r="G62" s="54"/>
      <c r="H62" s="85">
        <v>2024</v>
      </c>
      <c r="I62" s="85">
        <v>2024</v>
      </c>
      <c r="J62" s="82">
        <f t="shared" si="21"/>
        <v>4</v>
      </c>
      <c r="K62" s="52">
        <f t="shared" si="19"/>
        <v>2</v>
      </c>
      <c r="L62" s="52">
        <v>1</v>
      </c>
      <c r="M62" s="52">
        <v>1</v>
      </c>
      <c r="N62" s="52">
        <v>0</v>
      </c>
      <c r="O62" s="52">
        <v>4</v>
      </c>
      <c r="P62" s="52">
        <v>1</v>
      </c>
      <c r="Q62" s="100">
        <f t="shared" si="20"/>
        <v>3</v>
      </c>
      <c r="R62" s="101"/>
      <c r="S62" s="82">
        <v>1</v>
      </c>
      <c r="T62" s="10"/>
      <c r="U62" s="10"/>
      <c r="V62" s="102"/>
    </row>
    <row r="63" spans="2:22" x14ac:dyDescent="0.25">
      <c r="B63" s="25">
        <f t="shared" si="6"/>
        <v>58</v>
      </c>
      <c r="C63" s="40" t="s">
        <v>67</v>
      </c>
      <c r="D63" s="39" t="s">
        <v>150</v>
      </c>
      <c r="E63" s="39" t="s">
        <v>150</v>
      </c>
      <c r="F63" s="52">
        <v>2</v>
      </c>
      <c r="G63" s="54"/>
      <c r="H63" s="85">
        <v>2022</v>
      </c>
      <c r="I63" s="85">
        <v>2023</v>
      </c>
      <c r="J63" s="82">
        <f t="shared" si="21"/>
        <v>4</v>
      </c>
      <c r="K63" s="52">
        <f t="shared" si="19"/>
        <v>3</v>
      </c>
      <c r="L63" s="52">
        <v>1</v>
      </c>
      <c r="M63" s="52">
        <v>1</v>
      </c>
      <c r="N63" s="52">
        <v>1</v>
      </c>
      <c r="O63" s="52">
        <v>2</v>
      </c>
      <c r="P63" s="52">
        <v>2</v>
      </c>
      <c r="Q63" s="100">
        <f t="shared" si="20"/>
        <v>0</v>
      </c>
      <c r="R63" s="101"/>
      <c r="S63" s="82">
        <v>1</v>
      </c>
      <c r="T63" s="10"/>
      <c r="U63" s="10"/>
      <c r="V63" s="102"/>
    </row>
    <row r="64" spans="2:22" x14ac:dyDescent="0.25">
      <c r="B64" s="25">
        <f t="shared" si="6"/>
        <v>59</v>
      </c>
      <c r="C64" s="26" t="s">
        <v>259</v>
      </c>
      <c r="D64" s="39" t="s">
        <v>150</v>
      </c>
      <c r="E64" s="39" t="s">
        <v>150</v>
      </c>
      <c r="F64" s="52">
        <v>3</v>
      </c>
      <c r="G64" s="54"/>
      <c r="H64" s="85">
        <v>2022</v>
      </c>
      <c r="I64" s="85">
        <v>2024</v>
      </c>
      <c r="J64" s="82">
        <f t="shared" si="21"/>
        <v>24</v>
      </c>
      <c r="K64" s="52">
        <f t="shared" si="19"/>
        <v>12</v>
      </c>
      <c r="L64" s="52">
        <v>7</v>
      </c>
      <c r="M64" s="52">
        <v>3</v>
      </c>
      <c r="N64" s="52">
        <v>2</v>
      </c>
      <c r="O64" s="52">
        <v>32</v>
      </c>
      <c r="P64" s="52">
        <v>14</v>
      </c>
      <c r="Q64" s="100">
        <f t="shared" si="20"/>
        <v>18</v>
      </c>
      <c r="R64" s="101">
        <v>2</v>
      </c>
      <c r="S64" s="82">
        <v>1</v>
      </c>
      <c r="T64" s="10"/>
      <c r="U64" s="10"/>
      <c r="V64" s="102"/>
    </row>
    <row r="65" spans="2:22" x14ac:dyDescent="0.25">
      <c r="B65" s="25">
        <f t="shared" si="6"/>
        <v>60</v>
      </c>
      <c r="C65" s="26" t="s">
        <v>37</v>
      </c>
      <c r="D65" s="39" t="s">
        <v>150</v>
      </c>
      <c r="E65" s="39" t="s">
        <v>150</v>
      </c>
      <c r="F65" s="52">
        <v>4</v>
      </c>
      <c r="G65" s="54"/>
      <c r="H65" s="85">
        <v>2022</v>
      </c>
      <c r="I65" s="85">
        <v>2025</v>
      </c>
      <c r="J65" s="82">
        <f t="shared" si="21"/>
        <v>22</v>
      </c>
      <c r="K65" s="52">
        <f t="shared" si="19"/>
        <v>11</v>
      </c>
      <c r="L65" s="52">
        <v>7</v>
      </c>
      <c r="M65" s="52">
        <v>1</v>
      </c>
      <c r="N65" s="52">
        <v>3</v>
      </c>
      <c r="O65" s="52">
        <v>28</v>
      </c>
      <c r="P65" s="52">
        <v>11</v>
      </c>
      <c r="Q65" s="100">
        <f t="shared" si="20"/>
        <v>17</v>
      </c>
      <c r="R65" s="101"/>
      <c r="S65" s="82">
        <v>1</v>
      </c>
      <c r="T65" s="10"/>
      <c r="U65" s="10"/>
      <c r="V65" s="102"/>
    </row>
    <row r="66" spans="2:22" x14ac:dyDescent="0.25">
      <c r="B66" s="25">
        <f t="shared" si="6"/>
        <v>61</v>
      </c>
      <c r="C66" s="40" t="s">
        <v>37</v>
      </c>
      <c r="D66" s="39" t="s">
        <v>84</v>
      </c>
      <c r="E66" s="39" t="s">
        <v>19</v>
      </c>
      <c r="F66" s="52">
        <v>2</v>
      </c>
      <c r="G66" s="54"/>
      <c r="H66" s="85">
        <v>2023</v>
      </c>
      <c r="I66" s="85">
        <v>2025</v>
      </c>
      <c r="J66" s="82">
        <f t="shared" si="21"/>
        <v>4</v>
      </c>
      <c r="K66" s="52">
        <f t="shared" si="19"/>
        <v>4</v>
      </c>
      <c r="L66" s="52">
        <v>1</v>
      </c>
      <c r="M66" s="52">
        <v>1</v>
      </c>
      <c r="N66" s="52">
        <v>2</v>
      </c>
      <c r="O66" s="52">
        <v>4</v>
      </c>
      <c r="P66" s="52">
        <v>6</v>
      </c>
      <c r="Q66" s="100">
        <f t="shared" si="20"/>
        <v>-2</v>
      </c>
      <c r="R66" s="101">
        <v>1</v>
      </c>
      <c r="S66" s="82"/>
      <c r="T66" s="10"/>
      <c r="U66" s="10"/>
      <c r="V66" s="102"/>
    </row>
    <row r="67" spans="2:22" x14ac:dyDescent="0.25">
      <c r="B67" s="25">
        <f t="shared" si="6"/>
        <v>62</v>
      </c>
      <c r="C67" s="40" t="s">
        <v>91</v>
      </c>
      <c r="D67" s="39" t="s">
        <v>92</v>
      </c>
      <c r="E67" s="39" t="s">
        <v>8</v>
      </c>
      <c r="F67" s="52">
        <v>4</v>
      </c>
      <c r="G67" s="54"/>
      <c r="H67" s="85">
        <v>2022</v>
      </c>
      <c r="I67" s="85">
        <v>2025</v>
      </c>
      <c r="J67" s="82">
        <f t="shared" si="21"/>
        <v>7</v>
      </c>
      <c r="K67" s="52">
        <f t="shared" si="19"/>
        <v>6</v>
      </c>
      <c r="L67" s="52">
        <v>2</v>
      </c>
      <c r="M67" s="52">
        <v>1</v>
      </c>
      <c r="N67" s="52">
        <v>3</v>
      </c>
      <c r="O67" s="52">
        <v>4</v>
      </c>
      <c r="P67" s="52">
        <v>6</v>
      </c>
      <c r="Q67" s="100">
        <f t="shared" si="20"/>
        <v>-2</v>
      </c>
      <c r="R67" s="101"/>
      <c r="S67" s="82">
        <v>1</v>
      </c>
      <c r="T67" s="10"/>
      <c r="U67" s="10"/>
      <c r="V67" s="102"/>
    </row>
    <row r="68" spans="2:22" x14ac:dyDescent="0.25">
      <c r="B68" s="25">
        <f t="shared" si="6"/>
        <v>63</v>
      </c>
      <c r="C68" s="42" t="s">
        <v>56</v>
      </c>
      <c r="D68" s="38" t="s">
        <v>52</v>
      </c>
      <c r="E68" s="38" t="s">
        <v>52</v>
      </c>
      <c r="F68" s="52">
        <v>1</v>
      </c>
      <c r="G68" s="52"/>
      <c r="H68" s="85">
        <v>2022</v>
      </c>
      <c r="I68" s="85">
        <v>2022</v>
      </c>
      <c r="J68" s="82">
        <f t="shared" si="21"/>
        <v>1</v>
      </c>
      <c r="K68" s="52">
        <f t="shared" si="19"/>
        <v>2</v>
      </c>
      <c r="L68" s="52">
        <v>0</v>
      </c>
      <c r="M68" s="52">
        <v>1</v>
      </c>
      <c r="N68" s="52">
        <v>1</v>
      </c>
      <c r="O68" s="52">
        <v>3</v>
      </c>
      <c r="P68" s="52">
        <v>4</v>
      </c>
      <c r="Q68" s="100">
        <f t="shared" si="20"/>
        <v>-1</v>
      </c>
      <c r="R68" s="101">
        <v>1</v>
      </c>
      <c r="S68" s="82"/>
      <c r="T68" s="10"/>
      <c r="U68" s="10"/>
      <c r="V68" s="102"/>
    </row>
    <row r="69" spans="2:22" x14ac:dyDescent="0.25">
      <c r="B69" s="25">
        <f t="shared" si="6"/>
        <v>64</v>
      </c>
      <c r="C69" s="40" t="s">
        <v>93</v>
      </c>
      <c r="D69" s="39" t="s">
        <v>93</v>
      </c>
      <c r="E69" s="39" t="s">
        <v>8</v>
      </c>
      <c r="F69" s="52">
        <v>2</v>
      </c>
      <c r="G69" s="54"/>
      <c r="H69" s="85">
        <v>2022</v>
      </c>
      <c r="I69" s="85">
        <v>2023</v>
      </c>
      <c r="J69" s="82">
        <f t="shared" si="21"/>
        <v>0</v>
      </c>
      <c r="K69" s="52">
        <f t="shared" si="19"/>
        <v>2</v>
      </c>
      <c r="L69" s="52">
        <v>0</v>
      </c>
      <c r="M69" s="52">
        <v>0</v>
      </c>
      <c r="N69" s="52">
        <v>2</v>
      </c>
      <c r="O69" s="52">
        <v>1</v>
      </c>
      <c r="P69" s="52">
        <v>4</v>
      </c>
      <c r="Q69" s="100">
        <f t="shared" si="20"/>
        <v>-3</v>
      </c>
      <c r="R69" s="101"/>
      <c r="S69" s="82"/>
      <c r="T69" s="10"/>
      <c r="U69" s="10"/>
      <c r="V69" s="102"/>
    </row>
    <row r="70" spans="2:22" x14ac:dyDescent="0.25">
      <c r="B70" s="25">
        <f t="shared" si="6"/>
        <v>65</v>
      </c>
      <c r="C70" s="40" t="s">
        <v>257</v>
      </c>
      <c r="D70" s="39" t="s">
        <v>150</v>
      </c>
      <c r="E70" s="39" t="s">
        <v>150</v>
      </c>
      <c r="F70" s="52">
        <v>4</v>
      </c>
      <c r="G70" s="54"/>
      <c r="H70" s="85">
        <v>2022</v>
      </c>
      <c r="I70" s="85">
        <v>2025</v>
      </c>
      <c r="J70" s="82">
        <f t="shared" si="21"/>
        <v>0</v>
      </c>
      <c r="K70" s="52">
        <f t="shared" si="19"/>
        <v>4</v>
      </c>
      <c r="L70" s="52">
        <v>0</v>
      </c>
      <c r="M70" s="52">
        <v>0</v>
      </c>
      <c r="N70" s="52">
        <v>4</v>
      </c>
      <c r="O70" s="52">
        <v>1</v>
      </c>
      <c r="P70" s="52">
        <v>10</v>
      </c>
      <c r="Q70" s="100">
        <f t="shared" si="20"/>
        <v>-9</v>
      </c>
      <c r="R70" s="101"/>
      <c r="S70" s="82"/>
      <c r="T70" s="10"/>
      <c r="U70" s="10"/>
      <c r="V70" s="102"/>
    </row>
    <row r="71" spans="2:22" x14ac:dyDescent="0.25">
      <c r="B71" s="25">
        <f t="shared" si="6"/>
        <v>66</v>
      </c>
      <c r="C71" s="40" t="s">
        <v>200</v>
      </c>
      <c r="D71" s="38" t="s">
        <v>179</v>
      </c>
      <c r="E71" s="38" t="s">
        <v>179</v>
      </c>
      <c r="F71" s="52">
        <v>3</v>
      </c>
      <c r="G71" s="54"/>
      <c r="H71" s="85">
        <v>2022</v>
      </c>
      <c r="I71" s="85">
        <v>2025</v>
      </c>
      <c r="J71" s="82">
        <f t="shared" si="21"/>
        <v>3</v>
      </c>
      <c r="K71" s="52">
        <f t="shared" si="19"/>
        <v>4</v>
      </c>
      <c r="L71" s="52">
        <v>1</v>
      </c>
      <c r="M71" s="52">
        <v>0</v>
      </c>
      <c r="N71" s="52">
        <v>3</v>
      </c>
      <c r="O71" s="52">
        <v>1</v>
      </c>
      <c r="P71" s="52">
        <v>4</v>
      </c>
      <c r="Q71" s="100">
        <f t="shared" si="20"/>
        <v>-3</v>
      </c>
      <c r="R71" s="101"/>
      <c r="S71" s="82"/>
      <c r="T71" s="10"/>
      <c r="U71" s="10"/>
      <c r="V71" s="102"/>
    </row>
    <row r="72" spans="2:22" x14ac:dyDescent="0.25">
      <c r="B72" s="25">
        <f t="shared" ref="B72:B77" si="22">B71+1</f>
        <v>67</v>
      </c>
      <c r="C72" s="26" t="s">
        <v>39</v>
      </c>
      <c r="D72" s="76" t="s">
        <v>150</v>
      </c>
      <c r="E72" s="76" t="s">
        <v>150</v>
      </c>
      <c r="F72" s="52">
        <v>4</v>
      </c>
      <c r="G72" s="54">
        <v>1</v>
      </c>
      <c r="H72" s="85">
        <v>2022</v>
      </c>
      <c r="I72" s="85">
        <v>2025</v>
      </c>
      <c r="J72" s="82">
        <f t="shared" si="21"/>
        <v>34</v>
      </c>
      <c r="K72" s="52">
        <f t="shared" si="19"/>
        <v>15</v>
      </c>
      <c r="L72" s="52">
        <v>11</v>
      </c>
      <c r="M72" s="52">
        <v>1</v>
      </c>
      <c r="N72" s="52">
        <v>3</v>
      </c>
      <c r="O72" s="52">
        <v>24</v>
      </c>
      <c r="P72" s="52">
        <v>10</v>
      </c>
      <c r="Q72" s="100">
        <f t="shared" si="20"/>
        <v>14</v>
      </c>
      <c r="R72" s="101">
        <v>1</v>
      </c>
      <c r="S72" s="82">
        <v>1</v>
      </c>
      <c r="T72" s="10"/>
      <c r="U72" s="10"/>
      <c r="V72" s="102"/>
    </row>
    <row r="73" spans="2:22" x14ac:dyDescent="0.25">
      <c r="B73" s="25">
        <f t="shared" si="22"/>
        <v>68</v>
      </c>
      <c r="C73" s="41" t="s">
        <v>430</v>
      </c>
      <c r="D73" s="76" t="s">
        <v>38</v>
      </c>
      <c r="E73" s="38" t="s">
        <v>27</v>
      </c>
      <c r="F73" s="52">
        <v>3</v>
      </c>
      <c r="G73" s="54"/>
      <c r="H73" s="85">
        <v>2022</v>
      </c>
      <c r="I73" s="85">
        <v>2024</v>
      </c>
      <c r="J73" s="82">
        <f t="shared" si="21"/>
        <v>4</v>
      </c>
      <c r="K73" s="52">
        <f t="shared" si="19"/>
        <v>4</v>
      </c>
      <c r="L73" s="52">
        <v>1</v>
      </c>
      <c r="M73" s="52">
        <v>1</v>
      </c>
      <c r="N73" s="52">
        <v>2</v>
      </c>
      <c r="O73" s="52">
        <v>6</v>
      </c>
      <c r="P73" s="52">
        <v>6</v>
      </c>
      <c r="Q73" s="100">
        <f t="shared" si="20"/>
        <v>0</v>
      </c>
      <c r="R73" s="101"/>
      <c r="S73" s="82">
        <v>1</v>
      </c>
      <c r="T73" s="10"/>
      <c r="U73" s="10"/>
      <c r="V73" s="102"/>
    </row>
    <row r="74" spans="2:22" x14ac:dyDescent="0.25">
      <c r="B74" s="25">
        <f t="shared" si="22"/>
        <v>69</v>
      </c>
      <c r="C74" s="40" t="s">
        <v>95</v>
      </c>
      <c r="D74" s="76" t="s">
        <v>150</v>
      </c>
      <c r="E74" s="76" t="s">
        <v>150</v>
      </c>
      <c r="F74" s="52">
        <v>2</v>
      </c>
      <c r="G74" s="54"/>
      <c r="H74" s="85">
        <v>2022</v>
      </c>
      <c r="I74" s="85">
        <v>2023</v>
      </c>
      <c r="J74" s="82">
        <f t="shared" si="21"/>
        <v>1</v>
      </c>
      <c r="K74" s="52">
        <f t="shared" si="19"/>
        <v>2</v>
      </c>
      <c r="L74" s="52">
        <v>0</v>
      </c>
      <c r="M74" s="52">
        <v>1</v>
      </c>
      <c r="N74" s="52">
        <v>1</v>
      </c>
      <c r="O74" s="52">
        <v>0</v>
      </c>
      <c r="P74" s="52">
        <v>2</v>
      </c>
      <c r="Q74" s="100">
        <f t="shared" si="20"/>
        <v>-2</v>
      </c>
      <c r="R74" s="101"/>
      <c r="S74" s="82">
        <v>1</v>
      </c>
      <c r="T74" s="10"/>
      <c r="U74" s="10"/>
      <c r="V74" s="102"/>
    </row>
    <row r="75" spans="2:22" x14ac:dyDescent="0.25">
      <c r="B75" s="25">
        <f t="shared" si="22"/>
        <v>70</v>
      </c>
      <c r="C75" s="26" t="s">
        <v>42</v>
      </c>
      <c r="D75" s="27" t="s">
        <v>19</v>
      </c>
      <c r="E75" s="39" t="s">
        <v>19</v>
      </c>
      <c r="F75" s="52">
        <v>4</v>
      </c>
      <c r="G75" s="54"/>
      <c r="H75" s="85">
        <v>2022</v>
      </c>
      <c r="I75" s="85">
        <v>2025</v>
      </c>
      <c r="J75" s="82">
        <f t="shared" si="21"/>
        <v>23</v>
      </c>
      <c r="K75" s="52">
        <f t="shared" si="19"/>
        <v>13</v>
      </c>
      <c r="L75" s="52">
        <v>7</v>
      </c>
      <c r="M75" s="52">
        <v>2</v>
      </c>
      <c r="N75" s="52">
        <v>4</v>
      </c>
      <c r="O75" s="52">
        <v>16</v>
      </c>
      <c r="P75" s="52">
        <v>15</v>
      </c>
      <c r="Q75" s="100">
        <f t="shared" si="20"/>
        <v>1</v>
      </c>
      <c r="R75" s="101">
        <v>2</v>
      </c>
      <c r="S75" s="82"/>
      <c r="T75" s="10"/>
      <c r="U75" s="10"/>
      <c r="V75" s="102"/>
    </row>
    <row r="76" spans="2:22" x14ac:dyDescent="0.25">
      <c r="B76" s="25">
        <f t="shared" si="22"/>
        <v>71</v>
      </c>
      <c r="C76" s="42" t="s">
        <v>23</v>
      </c>
      <c r="D76" s="38" t="s">
        <v>24</v>
      </c>
      <c r="E76" s="38" t="s">
        <v>25</v>
      </c>
      <c r="F76" s="52">
        <v>2</v>
      </c>
      <c r="G76" s="54"/>
      <c r="H76" s="85">
        <v>2022</v>
      </c>
      <c r="I76" s="85">
        <v>2025</v>
      </c>
      <c r="J76" s="82">
        <f>L76*3+M76-3</f>
        <v>1</v>
      </c>
      <c r="K76" s="52">
        <f t="shared" si="19"/>
        <v>3</v>
      </c>
      <c r="L76" s="52">
        <v>1</v>
      </c>
      <c r="M76" s="52">
        <v>1</v>
      </c>
      <c r="N76" s="52">
        <v>1</v>
      </c>
      <c r="O76" s="52">
        <v>4</v>
      </c>
      <c r="P76" s="52">
        <v>6</v>
      </c>
      <c r="Q76" s="100">
        <f t="shared" si="20"/>
        <v>-2</v>
      </c>
      <c r="R76" s="101">
        <v>1</v>
      </c>
      <c r="S76" s="82"/>
      <c r="T76" s="10"/>
      <c r="U76" s="10"/>
      <c r="V76" s="102"/>
    </row>
    <row r="77" spans="2:22" x14ac:dyDescent="0.25">
      <c r="B77" s="25">
        <f t="shared" si="22"/>
        <v>72</v>
      </c>
      <c r="C77" s="40" t="s">
        <v>96</v>
      </c>
      <c r="D77" s="76" t="s">
        <v>150</v>
      </c>
      <c r="E77" s="76" t="s">
        <v>150</v>
      </c>
      <c r="F77" s="52">
        <v>2</v>
      </c>
      <c r="G77" s="54"/>
      <c r="H77" s="85">
        <v>2022</v>
      </c>
      <c r="I77" s="85">
        <v>2023</v>
      </c>
      <c r="J77" s="82">
        <f>L77*3+M77</f>
        <v>1</v>
      </c>
      <c r="K77" s="52">
        <f t="shared" si="19"/>
        <v>3</v>
      </c>
      <c r="L77" s="52">
        <v>0</v>
      </c>
      <c r="M77" s="52">
        <v>1</v>
      </c>
      <c r="N77" s="52">
        <v>2</v>
      </c>
      <c r="O77" s="52">
        <v>2</v>
      </c>
      <c r="P77" s="52">
        <v>13</v>
      </c>
      <c r="Q77" s="100">
        <f t="shared" si="20"/>
        <v>-11</v>
      </c>
      <c r="R77" s="101">
        <v>1</v>
      </c>
      <c r="S77" s="82"/>
      <c r="T77" s="10"/>
      <c r="U77" s="10"/>
      <c r="V77" s="102"/>
    </row>
    <row r="78" spans="2:22" x14ac:dyDescent="0.25">
      <c r="B78" s="25">
        <f>B77+1</f>
        <v>73</v>
      </c>
      <c r="C78" s="42" t="s">
        <v>6</v>
      </c>
      <c r="D78" s="38" t="s">
        <v>205</v>
      </c>
      <c r="E78" s="38" t="s">
        <v>8</v>
      </c>
      <c r="F78" s="52">
        <v>2</v>
      </c>
      <c r="G78" s="54"/>
      <c r="H78" s="85">
        <v>2022</v>
      </c>
      <c r="I78" s="85">
        <v>2023</v>
      </c>
      <c r="J78" s="82">
        <f>L78*3+M78</f>
        <v>0</v>
      </c>
      <c r="K78" s="52">
        <f t="shared" ref="K78:K104" si="23">L78+M78+N78</f>
        <v>2</v>
      </c>
      <c r="L78" s="52">
        <v>0</v>
      </c>
      <c r="M78" s="52">
        <v>0</v>
      </c>
      <c r="N78" s="52">
        <v>2</v>
      </c>
      <c r="O78" s="52">
        <v>2</v>
      </c>
      <c r="P78" s="52">
        <v>6</v>
      </c>
      <c r="Q78" s="100">
        <f t="shared" ref="Q78:Q104" si="24">O78-P78</f>
        <v>-4</v>
      </c>
      <c r="R78" s="101"/>
      <c r="S78" s="82"/>
      <c r="T78" s="10"/>
      <c r="U78" s="10"/>
      <c r="V78" s="102"/>
    </row>
    <row r="79" spans="2:22" x14ac:dyDescent="0.25">
      <c r="B79" s="25">
        <f t="shared" ref="B79:B104" si="25">B78+1</f>
        <v>74</v>
      </c>
      <c r="C79" s="40" t="s">
        <v>6</v>
      </c>
      <c r="D79" s="76" t="s">
        <v>150</v>
      </c>
      <c r="E79" s="76" t="s">
        <v>150</v>
      </c>
      <c r="F79" s="52">
        <v>3</v>
      </c>
      <c r="G79" s="54"/>
      <c r="H79" s="85">
        <v>2022</v>
      </c>
      <c r="I79" s="85">
        <v>2024</v>
      </c>
      <c r="J79" s="82">
        <f>L79*3+M79</f>
        <v>12</v>
      </c>
      <c r="K79" s="52">
        <f t="shared" si="23"/>
        <v>8</v>
      </c>
      <c r="L79" s="52">
        <v>3</v>
      </c>
      <c r="M79" s="52">
        <v>3</v>
      </c>
      <c r="N79" s="52">
        <v>2</v>
      </c>
      <c r="O79" s="52">
        <v>12</v>
      </c>
      <c r="P79" s="52">
        <v>12</v>
      </c>
      <c r="Q79" s="100">
        <f t="shared" si="24"/>
        <v>0</v>
      </c>
      <c r="R79" s="101">
        <v>1</v>
      </c>
      <c r="S79" s="82">
        <v>1</v>
      </c>
      <c r="T79" s="10"/>
      <c r="U79" s="10"/>
      <c r="V79" s="102"/>
    </row>
    <row r="80" spans="2:22" x14ac:dyDescent="0.25">
      <c r="B80" s="25">
        <f t="shared" si="25"/>
        <v>75</v>
      </c>
      <c r="C80" s="42" t="s">
        <v>28</v>
      </c>
      <c r="D80" s="38" t="s">
        <v>29</v>
      </c>
      <c r="E80" s="38" t="s">
        <v>29</v>
      </c>
      <c r="F80" s="52">
        <v>2</v>
      </c>
      <c r="G80" s="54"/>
      <c r="H80" s="85">
        <v>2022</v>
      </c>
      <c r="I80" s="85">
        <v>2023</v>
      </c>
      <c r="J80" s="82">
        <f>L80*3+M80+3</f>
        <v>13</v>
      </c>
      <c r="K80" s="52">
        <f t="shared" si="23"/>
        <v>6</v>
      </c>
      <c r="L80" s="52">
        <v>3</v>
      </c>
      <c r="M80" s="52">
        <v>1</v>
      </c>
      <c r="N80" s="52">
        <v>2</v>
      </c>
      <c r="O80" s="52">
        <v>9</v>
      </c>
      <c r="P80" s="52">
        <v>5</v>
      </c>
      <c r="Q80" s="100">
        <f t="shared" si="24"/>
        <v>4</v>
      </c>
      <c r="R80" s="101"/>
      <c r="S80" s="82">
        <v>1</v>
      </c>
      <c r="T80" s="10"/>
      <c r="U80" s="10"/>
      <c r="V80" s="102"/>
    </row>
    <row r="81" spans="2:22" x14ac:dyDescent="0.25">
      <c r="B81" s="25">
        <f t="shared" si="25"/>
        <v>76</v>
      </c>
      <c r="C81" s="40" t="s">
        <v>72</v>
      </c>
      <c r="D81" s="76" t="s">
        <v>150</v>
      </c>
      <c r="E81" s="76" t="s">
        <v>150</v>
      </c>
      <c r="F81" s="52">
        <v>4</v>
      </c>
      <c r="G81" s="54"/>
      <c r="H81" s="85">
        <v>2022</v>
      </c>
      <c r="I81" s="85">
        <v>2025</v>
      </c>
      <c r="J81" s="82">
        <f t="shared" ref="J81:J91" si="26">L81*3+M81</f>
        <v>11</v>
      </c>
      <c r="K81" s="52">
        <f t="shared" si="23"/>
        <v>10</v>
      </c>
      <c r="L81" s="52">
        <v>2</v>
      </c>
      <c r="M81" s="52">
        <v>5</v>
      </c>
      <c r="N81" s="52">
        <v>3</v>
      </c>
      <c r="O81" s="52">
        <v>7</v>
      </c>
      <c r="P81" s="52">
        <v>6</v>
      </c>
      <c r="Q81" s="100">
        <f t="shared" si="24"/>
        <v>1</v>
      </c>
      <c r="R81" s="101">
        <v>4</v>
      </c>
      <c r="S81" s="82">
        <v>1</v>
      </c>
      <c r="T81" s="10"/>
      <c r="U81" s="10"/>
      <c r="V81" s="102"/>
    </row>
    <row r="82" spans="2:22" x14ac:dyDescent="0.25">
      <c r="B82" s="25">
        <f t="shared" si="25"/>
        <v>77</v>
      </c>
      <c r="C82" s="40" t="s">
        <v>73</v>
      </c>
      <c r="D82" s="76" t="s">
        <v>150</v>
      </c>
      <c r="E82" s="76" t="s">
        <v>150</v>
      </c>
      <c r="F82" s="52">
        <v>2</v>
      </c>
      <c r="G82" s="54"/>
      <c r="H82" s="85">
        <v>2022</v>
      </c>
      <c r="I82" s="85">
        <v>2023</v>
      </c>
      <c r="J82" s="82">
        <f t="shared" si="26"/>
        <v>12</v>
      </c>
      <c r="K82" s="52">
        <f t="shared" si="23"/>
        <v>7</v>
      </c>
      <c r="L82" s="52">
        <v>3</v>
      </c>
      <c r="M82" s="52">
        <v>3</v>
      </c>
      <c r="N82" s="52">
        <v>1</v>
      </c>
      <c r="O82" s="52">
        <v>12</v>
      </c>
      <c r="P82" s="52">
        <v>8</v>
      </c>
      <c r="Q82" s="100">
        <f t="shared" si="24"/>
        <v>4</v>
      </c>
      <c r="R82" s="101">
        <v>2</v>
      </c>
      <c r="S82" s="82">
        <v>1</v>
      </c>
      <c r="T82" s="10"/>
      <c r="U82" s="10"/>
      <c r="V82" s="102"/>
    </row>
    <row r="83" spans="2:22" x14ac:dyDescent="0.25">
      <c r="B83" s="25">
        <f t="shared" si="25"/>
        <v>78</v>
      </c>
      <c r="C83" s="26" t="s">
        <v>45</v>
      </c>
      <c r="D83" s="76" t="s">
        <v>150</v>
      </c>
      <c r="E83" s="76" t="s">
        <v>150</v>
      </c>
      <c r="F83" s="52">
        <v>2</v>
      </c>
      <c r="G83" s="54"/>
      <c r="H83" s="85">
        <v>2022</v>
      </c>
      <c r="I83" s="85">
        <v>2023</v>
      </c>
      <c r="J83" s="82">
        <f t="shared" si="26"/>
        <v>4</v>
      </c>
      <c r="K83" s="52">
        <f t="shared" si="23"/>
        <v>3</v>
      </c>
      <c r="L83" s="52">
        <v>1</v>
      </c>
      <c r="M83" s="52">
        <v>1</v>
      </c>
      <c r="N83" s="52">
        <v>1</v>
      </c>
      <c r="O83" s="52">
        <v>4</v>
      </c>
      <c r="P83" s="52">
        <v>4</v>
      </c>
      <c r="Q83" s="100">
        <f t="shared" si="24"/>
        <v>0</v>
      </c>
      <c r="R83" s="101"/>
      <c r="S83" s="82">
        <v>1</v>
      </c>
      <c r="T83" s="10"/>
      <c r="U83" s="10"/>
      <c r="V83" s="102"/>
    </row>
    <row r="84" spans="2:22" x14ac:dyDescent="0.25">
      <c r="B84" s="25">
        <f t="shared" si="25"/>
        <v>79</v>
      </c>
      <c r="C84" s="40" t="s">
        <v>411</v>
      </c>
      <c r="D84" s="39" t="s">
        <v>150</v>
      </c>
      <c r="E84" s="39" t="s">
        <v>150</v>
      </c>
      <c r="F84" s="52">
        <v>2</v>
      </c>
      <c r="G84" s="52"/>
      <c r="H84" s="85">
        <v>2024</v>
      </c>
      <c r="I84" s="85">
        <v>2025</v>
      </c>
      <c r="J84" s="82">
        <f t="shared" si="26"/>
        <v>4</v>
      </c>
      <c r="K84" s="52">
        <f t="shared" si="23"/>
        <v>3</v>
      </c>
      <c r="L84" s="52">
        <v>1</v>
      </c>
      <c r="M84" s="52">
        <v>1</v>
      </c>
      <c r="N84" s="52">
        <v>1</v>
      </c>
      <c r="O84" s="52">
        <v>6</v>
      </c>
      <c r="P84" s="52">
        <v>4</v>
      </c>
      <c r="Q84" s="100">
        <f t="shared" si="24"/>
        <v>2</v>
      </c>
      <c r="R84" s="101"/>
      <c r="S84" s="82">
        <v>1</v>
      </c>
      <c r="T84" s="10"/>
      <c r="U84" s="10"/>
      <c r="V84" s="102"/>
    </row>
    <row r="85" spans="2:22" x14ac:dyDescent="0.25">
      <c r="B85" s="25">
        <f t="shared" si="25"/>
        <v>80</v>
      </c>
      <c r="C85" s="42" t="s">
        <v>187</v>
      </c>
      <c r="D85" s="38" t="s">
        <v>191</v>
      </c>
      <c r="E85" s="38" t="s">
        <v>191</v>
      </c>
      <c r="F85" s="52">
        <v>4</v>
      </c>
      <c r="G85" s="54"/>
      <c r="H85" s="85">
        <v>2022</v>
      </c>
      <c r="I85" s="85">
        <v>2025</v>
      </c>
      <c r="J85" s="82">
        <f t="shared" si="26"/>
        <v>8</v>
      </c>
      <c r="K85" s="52">
        <f t="shared" si="23"/>
        <v>6</v>
      </c>
      <c r="L85" s="52">
        <v>2</v>
      </c>
      <c r="M85" s="52">
        <v>2</v>
      </c>
      <c r="N85" s="52">
        <v>2</v>
      </c>
      <c r="O85" s="52">
        <v>10</v>
      </c>
      <c r="P85" s="52">
        <v>12</v>
      </c>
      <c r="Q85" s="100">
        <f t="shared" si="24"/>
        <v>-2</v>
      </c>
      <c r="R85" s="101"/>
      <c r="S85" s="82">
        <v>2</v>
      </c>
      <c r="T85" s="10"/>
      <c r="U85" s="10"/>
      <c r="V85" s="102"/>
    </row>
    <row r="86" spans="2:22" x14ac:dyDescent="0.25">
      <c r="B86" s="25">
        <f t="shared" si="25"/>
        <v>81</v>
      </c>
      <c r="C86" s="26" t="s">
        <v>47</v>
      </c>
      <c r="D86" s="76" t="s">
        <v>150</v>
      </c>
      <c r="E86" s="76" t="s">
        <v>150</v>
      </c>
      <c r="F86" s="52">
        <v>2</v>
      </c>
      <c r="G86" s="52"/>
      <c r="H86" s="85">
        <v>2022</v>
      </c>
      <c r="I86" s="85">
        <v>2023</v>
      </c>
      <c r="J86" s="82">
        <f t="shared" si="26"/>
        <v>10</v>
      </c>
      <c r="K86" s="52">
        <f t="shared" si="23"/>
        <v>6</v>
      </c>
      <c r="L86" s="52">
        <v>3</v>
      </c>
      <c r="M86" s="52">
        <v>1</v>
      </c>
      <c r="N86" s="52">
        <v>2</v>
      </c>
      <c r="O86" s="52">
        <v>10</v>
      </c>
      <c r="P86" s="52">
        <v>6</v>
      </c>
      <c r="Q86" s="100">
        <f t="shared" si="24"/>
        <v>4</v>
      </c>
      <c r="R86" s="101">
        <v>1</v>
      </c>
      <c r="S86" s="82"/>
      <c r="T86" s="10"/>
      <c r="U86" s="10"/>
      <c r="V86" s="102"/>
    </row>
    <row r="87" spans="2:22" x14ac:dyDescent="0.25">
      <c r="B87" s="25">
        <f t="shared" si="25"/>
        <v>82</v>
      </c>
      <c r="C87" s="40" t="s">
        <v>97</v>
      </c>
      <c r="D87" s="39" t="s">
        <v>52</v>
      </c>
      <c r="E87" s="39" t="s">
        <v>52</v>
      </c>
      <c r="F87" s="52">
        <v>2</v>
      </c>
      <c r="G87" s="52"/>
      <c r="H87" s="85">
        <v>2022</v>
      </c>
      <c r="I87" s="85">
        <v>2023</v>
      </c>
      <c r="J87" s="82">
        <f t="shared" si="26"/>
        <v>7</v>
      </c>
      <c r="K87" s="52">
        <f t="shared" si="23"/>
        <v>5</v>
      </c>
      <c r="L87" s="52">
        <v>2</v>
      </c>
      <c r="M87" s="52">
        <v>1</v>
      </c>
      <c r="N87" s="52">
        <v>2</v>
      </c>
      <c r="O87" s="52">
        <v>5</v>
      </c>
      <c r="P87" s="52">
        <v>7</v>
      </c>
      <c r="Q87" s="100">
        <f t="shared" si="24"/>
        <v>-2</v>
      </c>
      <c r="R87" s="101">
        <v>1</v>
      </c>
      <c r="S87" s="82"/>
      <c r="T87" s="10"/>
      <c r="U87" s="10"/>
      <c r="V87" s="102"/>
    </row>
    <row r="88" spans="2:22" x14ac:dyDescent="0.25">
      <c r="B88" s="25">
        <f t="shared" si="25"/>
        <v>83</v>
      </c>
      <c r="C88" s="40" t="s">
        <v>98</v>
      </c>
      <c r="D88" s="39" t="s">
        <v>59</v>
      </c>
      <c r="E88" s="39" t="s">
        <v>59</v>
      </c>
      <c r="F88" s="52">
        <v>2</v>
      </c>
      <c r="G88" s="52"/>
      <c r="H88" s="85">
        <v>2022</v>
      </c>
      <c r="I88" s="85">
        <v>2023</v>
      </c>
      <c r="J88" s="82">
        <f t="shared" si="26"/>
        <v>5</v>
      </c>
      <c r="K88" s="52">
        <f t="shared" si="23"/>
        <v>3</v>
      </c>
      <c r="L88" s="52">
        <v>1</v>
      </c>
      <c r="M88" s="52">
        <v>2</v>
      </c>
      <c r="N88" s="52">
        <v>0</v>
      </c>
      <c r="O88" s="52">
        <v>2</v>
      </c>
      <c r="P88" s="52">
        <v>1</v>
      </c>
      <c r="Q88" s="100">
        <f t="shared" si="24"/>
        <v>1</v>
      </c>
      <c r="R88" s="101"/>
      <c r="S88" s="82">
        <v>2</v>
      </c>
      <c r="T88" s="10"/>
      <c r="U88" s="10"/>
      <c r="V88" s="102"/>
    </row>
    <row r="89" spans="2:22" x14ac:dyDescent="0.25">
      <c r="B89" s="25">
        <f t="shared" si="25"/>
        <v>84</v>
      </c>
      <c r="C89" s="40" t="s">
        <v>99</v>
      </c>
      <c r="D89" s="39" t="s">
        <v>150</v>
      </c>
      <c r="E89" s="39" t="s">
        <v>150</v>
      </c>
      <c r="F89" s="52">
        <v>2</v>
      </c>
      <c r="G89" s="52"/>
      <c r="H89" s="85">
        <v>2022</v>
      </c>
      <c r="I89" s="85">
        <v>2023</v>
      </c>
      <c r="J89" s="82">
        <f t="shared" si="26"/>
        <v>3</v>
      </c>
      <c r="K89" s="52">
        <f t="shared" si="23"/>
        <v>3</v>
      </c>
      <c r="L89" s="52">
        <v>1</v>
      </c>
      <c r="M89" s="52">
        <v>0</v>
      </c>
      <c r="N89" s="52">
        <v>2</v>
      </c>
      <c r="O89" s="52">
        <v>1</v>
      </c>
      <c r="P89" s="52">
        <v>5</v>
      </c>
      <c r="Q89" s="100">
        <f t="shared" si="24"/>
        <v>-4</v>
      </c>
      <c r="R89" s="101"/>
      <c r="S89" s="82"/>
      <c r="T89" s="10"/>
      <c r="U89" s="10"/>
      <c r="V89" s="102"/>
    </row>
    <row r="90" spans="2:22" x14ac:dyDescent="0.25">
      <c r="B90" s="25">
        <f t="shared" si="25"/>
        <v>85</v>
      </c>
      <c r="C90" s="42" t="s">
        <v>17</v>
      </c>
      <c r="D90" s="38" t="s">
        <v>18</v>
      </c>
      <c r="E90" s="38" t="s">
        <v>19</v>
      </c>
      <c r="F90" s="52">
        <v>1</v>
      </c>
      <c r="G90" s="54"/>
      <c r="H90" s="85">
        <v>2022</v>
      </c>
      <c r="I90" s="85">
        <v>2022</v>
      </c>
      <c r="J90" s="82">
        <f t="shared" si="26"/>
        <v>0</v>
      </c>
      <c r="K90" s="52">
        <f t="shared" si="23"/>
        <v>1</v>
      </c>
      <c r="L90" s="52">
        <v>0</v>
      </c>
      <c r="M90" s="52">
        <v>0</v>
      </c>
      <c r="N90" s="52">
        <v>1</v>
      </c>
      <c r="O90" s="52">
        <v>1</v>
      </c>
      <c r="P90" s="52">
        <v>3</v>
      </c>
      <c r="Q90" s="100">
        <f t="shared" si="24"/>
        <v>-2</v>
      </c>
      <c r="R90" s="101"/>
      <c r="S90" s="82"/>
      <c r="T90" s="10"/>
      <c r="U90" s="10"/>
      <c r="V90" s="102"/>
    </row>
    <row r="91" spans="2:22" x14ac:dyDescent="0.25">
      <c r="B91" s="25">
        <f t="shared" si="25"/>
        <v>86</v>
      </c>
      <c r="C91" s="42" t="s">
        <v>483</v>
      </c>
      <c r="D91" s="38" t="s">
        <v>68</v>
      </c>
      <c r="E91" s="38" t="s">
        <v>69</v>
      </c>
      <c r="F91" s="52">
        <v>2</v>
      </c>
      <c r="G91" s="54"/>
      <c r="H91" s="85">
        <v>2022</v>
      </c>
      <c r="I91" s="85">
        <v>2023</v>
      </c>
      <c r="J91" s="82">
        <f t="shared" si="26"/>
        <v>12</v>
      </c>
      <c r="K91" s="52">
        <f t="shared" si="23"/>
        <v>7</v>
      </c>
      <c r="L91" s="52">
        <v>3</v>
      </c>
      <c r="M91" s="52">
        <v>3</v>
      </c>
      <c r="N91" s="52">
        <v>1</v>
      </c>
      <c r="O91" s="52">
        <v>9</v>
      </c>
      <c r="P91" s="52">
        <v>12</v>
      </c>
      <c r="Q91" s="100">
        <f t="shared" si="24"/>
        <v>-3</v>
      </c>
      <c r="R91" s="101">
        <v>2</v>
      </c>
      <c r="S91" s="82">
        <v>1</v>
      </c>
      <c r="T91" s="10"/>
      <c r="U91" s="10"/>
      <c r="V91" s="102"/>
    </row>
    <row r="92" spans="2:22" x14ac:dyDescent="0.25">
      <c r="B92" s="25">
        <f t="shared" si="25"/>
        <v>87</v>
      </c>
      <c r="C92" s="40" t="s">
        <v>202</v>
      </c>
      <c r="D92" s="39" t="s">
        <v>150</v>
      </c>
      <c r="E92" s="39" t="s">
        <v>150</v>
      </c>
      <c r="F92" s="52">
        <v>2</v>
      </c>
      <c r="G92" s="54"/>
      <c r="H92" s="85">
        <v>2022</v>
      </c>
      <c r="I92" s="85">
        <v>2023</v>
      </c>
      <c r="J92" s="82">
        <f>L92*3+M92-3</f>
        <v>3</v>
      </c>
      <c r="K92" s="52">
        <f t="shared" si="23"/>
        <v>3</v>
      </c>
      <c r="L92" s="52">
        <v>2</v>
      </c>
      <c r="M92" s="52">
        <v>0</v>
      </c>
      <c r="N92" s="52">
        <v>1</v>
      </c>
      <c r="O92" s="52">
        <v>6</v>
      </c>
      <c r="P92" s="52">
        <v>5</v>
      </c>
      <c r="Q92" s="100">
        <f t="shared" si="24"/>
        <v>1</v>
      </c>
      <c r="R92" s="101"/>
      <c r="S92" s="82"/>
      <c r="T92" s="10"/>
      <c r="U92" s="10"/>
      <c r="V92" s="102"/>
    </row>
    <row r="93" spans="2:22" x14ac:dyDescent="0.25">
      <c r="B93" s="25">
        <f t="shared" si="25"/>
        <v>88</v>
      </c>
      <c r="C93" s="40" t="s">
        <v>203</v>
      </c>
      <c r="D93" s="39" t="s">
        <v>190</v>
      </c>
      <c r="E93" s="39" t="s">
        <v>190</v>
      </c>
      <c r="F93" s="52">
        <v>3</v>
      </c>
      <c r="G93" s="54"/>
      <c r="H93" s="85">
        <v>2022</v>
      </c>
      <c r="I93" s="85">
        <v>2025</v>
      </c>
      <c r="J93" s="82">
        <f>L93*3+M93</f>
        <v>7</v>
      </c>
      <c r="K93" s="52">
        <f t="shared" si="23"/>
        <v>6</v>
      </c>
      <c r="L93" s="52">
        <v>2</v>
      </c>
      <c r="M93" s="52">
        <v>1</v>
      </c>
      <c r="N93" s="52">
        <v>3</v>
      </c>
      <c r="O93" s="52">
        <v>10</v>
      </c>
      <c r="P93" s="52">
        <v>9</v>
      </c>
      <c r="Q93" s="100">
        <f t="shared" si="24"/>
        <v>1</v>
      </c>
      <c r="R93" s="101">
        <v>1</v>
      </c>
      <c r="S93" s="82"/>
      <c r="T93" s="10"/>
      <c r="U93" s="10"/>
      <c r="V93" s="102"/>
    </row>
    <row r="94" spans="2:22" x14ac:dyDescent="0.25">
      <c r="B94" s="25">
        <f t="shared" si="25"/>
        <v>89</v>
      </c>
      <c r="C94" s="40" t="s">
        <v>266</v>
      </c>
      <c r="D94" s="39" t="s">
        <v>150</v>
      </c>
      <c r="E94" s="39" t="s">
        <v>150</v>
      </c>
      <c r="F94" s="52">
        <v>1</v>
      </c>
      <c r="G94" s="54"/>
      <c r="H94" s="85">
        <v>2023</v>
      </c>
      <c r="I94" s="85">
        <v>2023</v>
      </c>
      <c r="J94" s="82">
        <f>L94*3+M94</f>
        <v>6</v>
      </c>
      <c r="K94" s="52">
        <f t="shared" si="23"/>
        <v>3</v>
      </c>
      <c r="L94" s="52">
        <v>2</v>
      </c>
      <c r="M94" s="52">
        <v>0</v>
      </c>
      <c r="N94" s="52">
        <v>1</v>
      </c>
      <c r="O94" s="52">
        <v>5</v>
      </c>
      <c r="P94" s="52">
        <v>2</v>
      </c>
      <c r="Q94" s="100">
        <f t="shared" si="24"/>
        <v>3</v>
      </c>
      <c r="R94" s="101"/>
      <c r="S94" s="82"/>
      <c r="T94" s="10"/>
      <c r="U94" s="10"/>
      <c r="V94" s="102"/>
    </row>
    <row r="95" spans="2:22" x14ac:dyDescent="0.25">
      <c r="B95" s="25">
        <f t="shared" si="25"/>
        <v>90</v>
      </c>
      <c r="C95" s="42" t="s">
        <v>284</v>
      </c>
      <c r="D95" s="38" t="s">
        <v>282</v>
      </c>
      <c r="E95" s="38" t="s">
        <v>8</v>
      </c>
      <c r="F95" s="52">
        <v>1</v>
      </c>
      <c r="G95" s="54"/>
      <c r="H95" s="85">
        <v>2023</v>
      </c>
      <c r="I95" s="85">
        <v>2023</v>
      </c>
      <c r="J95" s="82">
        <f>L95*3+M95</f>
        <v>0</v>
      </c>
      <c r="K95" s="52">
        <f t="shared" si="23"/>
        <v>1</v>
      </c>
      <c r="L95" s="52">
        <v>0</v>
      </c>
      <c r="M95" s="52">
        <v>0</v>
      </c>
      <c r="N95" s="52">
        <v>1</v>
      </c>
      <c r="O95" s="52">
        <v>0</v>
      </c>
      <c r="P95" s="52">
        <v>2</v>
      </c>
      <c r="Q95" s="100">
        <f t="shared" si="24"/>
        <v>-2</v>
      </c>
      <c r="R95" s="101"/>
      <c r="S95" s="82"/>
      <c r="T95" s="10"/>
      <c r="U95" s="10"/>
      <c r="V95" s="102"/>
    </row>
    <row r="96" spans="2:22" x14ac:dyDescent="0.25">
      <c r="B96" s="25">
        <f t="shared" si="25"/>
        <v>91</v>
      </c>
      <c r="C96" s="42" t="s">
        <v>66</v>
      </c>
      <c r="D96" s="38" t="s">
        <v>180</v>
      </c>
      <c r="E96" s="38" t="s">
        <v>180</v>
      </c>
      <c r="F96" s="52">
        <v>1</v>
      </c>
      <c r="G96" s="54"/>
      <c r="H96" s="85">
        <v>2022</v>
      </c>
      <c r="I96" s="85">
        <v>2022</v>
      </c>
      <c r="J96" s="82">
        <f>L96*3+M96</f>
        <v>3</v>
      </c>
      <c r="K96" s="52">
        <f t="shared" si="23"/>
        <v>2</v>
      </c>
      <c r="L96" s="52">
        <v>1</v>
      </c>
      <c r="M96" s="52">
        <v>0</v>
      </c>
      <c r="N96" s="52">
        <v>1</v>
      </c>
      <c r="O96" s="52">
        <v>3</v>
      </c>
      <c r="P96" s="52">
        <v>2</v>
      </c>
      <c r="Q96" s="100">
        <f t="shared" si="24"/>
        <v>1</v>
      </c>
      <c r="R96" s="101"/>
      <c r="S96" s="82"/>
      <c r="T96" s="10"/>
      <c r="U96" s="10"/>
      <c r="V96" s="102"/>
    </row>
    <row r="97" spans="2:22" x14ac:dyDescent="0.25">
      <c r="B97" s="25">
        <f t="shared" si="25"/>
        <v>92</v>
      </c>
      <c r="C97" s="42" t="s">
        <v>58</v>
      </c>
      <c r="D97" s="38" t="s">
        <v>59</v>
      </c>
      <c r="E97" s="38" t="s">
        <v>59</v>
      </c>
      <c r="F97" s="52">
        <v>3</v>
      </c>
      <c r="G97" s="54"/>
      <c r="H97" s="85">
        <v>2022</v>
      </c>
      <c r="I97" s="85">
        <v>2025</v>
      </c>
      <c r="J97" s="82">
        <f>L97*3+M97+3</f>
        <v>12</v>
      </c>
      <c r="K97" s="52">
        <f t="shared" si="23"/>
        <v>7</v>
      </c>
      <c r="L97" s="52">
        <v>3</v>
      </c>
      <c r="M97" s="52">
        <v>0</v>
      </c>
      <c r="N97" s="52">
        <v>4</v>
      </c>
      <c r="O97" s="52">
        <v>15</v>
      </c>
      <c r="P97" s="52">
        <v>14</v>
      </c>
      <c r="Q97" s="100">
        <f t="shared" si="24"/>
        <v>1</v>
      </c>
      <c r="R97" s="101"/>
      <c r="S97" s="82"/>
      <c r="T97" s="10"/>
      <c r="U97" s="10"/>
      <c r="V97" s="102"/>
    </row>
    <row r="98" spans="2:22" x14ac:dyDescent="0.25">
      <c r="B98" s="25">
        <f t="shared" si="25"/>
        <v>93</v>
      </c>
      <c r="C98" s="40" t="s">
        <v>75</v>
      </c>
      <c r="D98" s="76" t="s">
        <v>150</v>
      </c>
      <c r="E98" s="76" t="s">
        <v>150</v>
      </c>
      <c r="F98" s="52">
        <v>3</v>
      </c>
      <c r="G98" s="54"/>
      <c r="H98" s="85">
        <v>2022</v>
      </c>
      <c r="I98" s="85">
        <v>2024</v>
      </c>
      <c r="J98" s="82">
        <f>L98*3+M98</f>
        <v>9</v>
      </c>
      <c r="K98" s="52">
        <f t="shared" si="23"/>
        <v>6</v>
      </c>
      <c r="L98" s="52">
        <v>3</v>
      </c>
      <c r="M98" s="52">
        <v>0</v>
      </c>
      <c r="N98" s="52">
        <v>3</v>
      </c>
      <c r="O98" s="52">
        <v>12</v>
      </c>
      <c r="P98" s="52">
        <v>9</v>
      </c>
      <c r="Q98" s="100">
        <f t="shared" si="24"/>
        <v>3</v>
      </c>
      <c r="R98" s="101"/>
      <c r="S98" s="82"/>
      <c r="T98" s="10"/>
      <c r="U98" s="10"/>
      <c r="V98" s="102"/>
    </row>
    <row r="99" spans="2:22" x14ac:dyDescent="0.25">
      <c r="B99" s="25">
        <f t="shared" si="25"/>
        <v>94</v>
      </c>
      <c r="C99" s="40" t="s">
        <v>76</v>
      </c>
      <c r="D99" s="76" t="s">
        <v>150</v>
      </c>
      <c r="E99" s="76" t="s">
        <v>150</v>
      </c>
      <c r="F99" s="52">
        <v>3</v>
      </c>
      <c r="G99" s="54"/>
      <c r="H99" s="85">
        <v>2022</v>
      </c>
      <c r="I99" s="85">
        <v>2024</v>
      </c>
      <c r="J99" s="82">
        <f>L99*3+M99-3</f>
        <v>5</v>
      </c>
      <c r="K99" s="52">
        <f t="shared" si="23"/>
        <v>5</v>
      </c>
      <c r="L99" s="52">
        <v>2</v>
      </c>
      <c r="M99" s="52">
        <v>2</v>
      </c>
      <c r="N99" s="52">
        <v>1</v>
      </c>
      <c r="O99" s="52">
        <v>5</v>
      </c>
      <c r="P99" s="52">
        <v>3</v>
      </c>
      <c r="Q99" s="100">
        <f t="shared" si="24"/>
        <v>2</v>
      </c>
      <c r="R99" s="101">
        <v>1</v>
      </c>
      <c r="S99" s="82">
        <v>1</v>
      </c>
      <c r="T99" s="10"/>
      <c r="U99" s="10"/>
      <c r="V99" s="102"/>
    </row>
    <row r="100" spans="2:22" x14ac:dyDescent="0.25">
      <c r="B100" s="25">
        <f t="shared" si="25"/>
        <v>95</v>
      </c>
      <c r="C100" s="40" t="s">
        <v>268</v>
      </c>
      <c r="D100" s="39" t="s">
        <v>150</v>
      </c>
      <c r="E100" s="39" t="s">
        <v>150</v>
      </c>
      <c r="F100" s="52">
        <v>1</v>
      </c>
      <c r="G100" s="52"/>
      <c r="H100" s="85">
        <v>2023</v>
      </c>
      <c r="I100" s="85">
        <v>2023</v>
      </c>
      <c r="J100" s="82">
        <f>L100*3+M100</f>
        <v>1</v>
      </c>
      <c r="K100" s="52">
        <f t="shared" si="23"/>
        <v>1</v>
      </c>
      <c r="L100" s="52">
        <v>0</v>
      </c>
      <c r="M100" s="52">
        <v>1</v>
      </c>
      <c r="N100" s="52">
        <v>0</v>
      </c>
      <c r="O100" s="52">
        <v>1</v>
      </c>
      <c r="P100" s="52">
        <v>1</v>
      </c>
      <c r="Q100" s="100">
        <f t="shared" si="24"/>
        <v>0</v>
      </c>
      <c r="R100" s="101"/>
      <c r="S100" s="82">
        <v>1</v>
      </c>
      <c r="T100" s="10"/>
      <c r="U100" s="10"/>
      <c r="V100" s="102"/>
    </row>
    <row r="101" spans="2:22" x14ac:dyDescent="0.25">
      <c r="B101" s="25">
        <f t="shared" si="25"/>
        <v>96</v>
      </c>
      <c r="C101" s="40" t="s">
        <v>12</v>
      </c>
      <c r="D101" s="39" t="s">
        <v>87</v>
      </c>
      <c r="E101" s="39" t="s">
        <v>87</v>
      </c>
      <c r="F101" s="52">
        <v>2</v>
      </c>
      <c r="G101" s="52"/>
      <c r="H101" s="85">
        <v>2023</v>
      </c>
      <c r="I101" s="85">
        <v>2025</v>
      </c>
      <c r="J101" s="82">
        <f>L101*3+M101</f>
        <v>4</v>
      </c>
      <c r="K101" s="52">
        <f t="shared" si="23"/>
        <v>3</v>
      </c>
      <c r="L101" s="52">
        <v>1</v>
      </c>
      <c r="M101" s="52">
        <v>1</v>
      </c>
      <c r="N101" s="52">
        <v>1</v>
      </c>
      <c r="O101" s="52">
        <v>6</v>
      </c>
      <c r="P101" s="52">
        <v>5</v>
      </c>
      <c r="Q101" s="100">
        <f t="shared" si="24"/>
        <v>1</v>
      </c>
      <c r="R101" s="101"/>
      <c r="S101" s="82">
        <v>1</v>
      </c>
      <c r="T101" s="10"/>
      <c r="U101" s="10"/>
      <c r="V101" s="102"/>
    </row>
    <row r="102" spans="2:22" x14ac:dyDescent="0.25">
      <c r="B102" s="25">
        <f t="shared" si="25"/>
        <v>97</v>
      </c>
      <c r="C102" s="26" t="s">
        <v>12</v>
      </c>
      <c r="D102" s="76" t="s">
        <v>150</v>
      </c>
      <c r="E102" s="76" t="s">
        <v>150</v>
      </c>
      <c r="F102" s="52">
        <v>4</v>
      </c>
      <c r="G102" s="54"/>
      <c r="H102" s="85">
        <v>2022</v>
      </c>
      <c r="I102" s="85">
        <v>2025</v>
      </c>
      <c r="J102" s="82">
        <f>L102*3+M102</f>
        <v>4</v>
      </c>
      <c r="K102" s="52">
        <f t="shared" si="23"/>
        <v>6</v>
      </c>
      <c r="L102" s="52">
        <v>1</v>
      </c>
      <c r="M102" s="52">
        <v>1</v>
      </c>
      <c r="N102" s="52">
        <v>4</v>
      </c>
      <c r="O102" s="52">
        <v>3</v>
      </c>
      <c r="P102" s="52">
        <v>14</v>
      </c>
      <c r="Q102" s="100">
        <f t="shared" si="24"/>
        <v>-11</v>
      </c>
      <c r="R102" s="101">
        <v>1</v>
      </c>
      <c r="S102" s="82"/>
      <c r="V102" s="102"/>
    </row>
    <row r="103" spans="2:22" x14ac:dyDescent="0.25">
      <c r="B103" s="25">
        <f t="shared" si="25"/>
        <v>98</v>
      </c>
      <c r="C103" s="42" t="s">
        <v>12</v>
      </c>
      <c r="D103" s="38" t="s">
        <v>13</v>
      </c>
      <c r="E103" s="38" t="s">
        <v>8</v>
      </c>
      <c r="F103" s="52">
        <v>2</v>
      </c>
      <c r="G103" s="52"/>
      <c r="H103" s="85">
        <v>2022</v>
      </c>
      <c r="I103" s="85">
        <v>2023</v>
      </c>
      <c r="J103" s="82">
        <f>L103*3+M103</f>
        <v>0</v>
      </c>
      <c r="K103" s="52">
        <f t="shared" si="23"/>
        <v>2</v>
      </c>
      <c r="L103" s="52">
        <v>0</v>
      </c>
      <c r="M103" s="52">
        <v>0</v>
      </c>
      <c r="N103" s="52">
        <v>2</v>
      </c>
      <c r="O103" s="52">
        <v>1</v>
      </c>
      <c r="P103" s="52">
        <v>4</v>
      </c>
      <c r="Q103" s="100">
        <f t="shared" si="24"/>
        <v>-3</v>
      </c>
      <c r="R103" s="101"/>
      <c r="S103" s="82"/>
      <c r="V103" s="102"/>
    </row>
    <row r="104" spans="2:22" x14ac:dyDescent="0.25">
      <c r="B104" s="25">
        <f t="shared" si="25"/>
        <v>99</v>
      </c>
      <c r="C104" s="42" t="s">
        <v>70</v>
      </c>
      <c r="D104" s="39" t="s">
        <v>190</v>
      </c>
      <c r="E104" s="39" t="s">
        <v>190</v>
      </c>
      <c r="F104" s="52">
        <v>2</v>
      </c>
      <c r="G104" s="52"/>
      <c r="H104" s="85">
        <v>2022</v>
      </c>
      <c r="I104" s="85">
        <v>2023</v>
      </c>
      <c r="J104" s="82">
        <f>L104*3+M104</f>
        <v>0</v>
      </c>
      <c r="K104" s="52">
        <f t="shared" si="23"/>
        <v>2</v>
      </c>
      <c r="L104" s="52">
        <v>0</v>
      </c>
      <c r="M104" s="52">
        <v>0</v>
      </c>
      <c r="N104" s="52">
        <v>2</v>
      </c>
      <c r="O104" s="52">
        <v>2</v>
      </c>
      <c r="P104" s="52">
        <v>6</v>
      </c>
      <c r="Q104" s="100">
        <f t="shared" si="24"/>
        <v>-4</v>
      </c>
      <c r="R104" s="101"/>
      <c r="S104" s="82"/>
      <c r="V104" s="102"/>
    </row>
    <row r="105" spans="2:22" x14ac:dyDescent="0.25">
      <c r="B105" s="1"/>
      <c r="R105" s="99"/>
      <c r="V105" s="102"/>
    </row>
    <row r="106" spans="2:22" x14ac:dyDescent="0.25">
      <c r="B106" s="1"/>
      <c r="D106" s="10" t="s">
        <v>482</v>
      </c>
      <c r="K106" s="19">
        <f t="shared" ref="K106:S106" si="27">SUM(K6:K104)</f>
        <v>436</v>
      </c>
      <c r="L106" s="19">
        <f t="shared" si="27"/>
        <v>163</v>
      </c>
      <c r="M106" s="19">
        <f t="shared" si="27"/>
        <v>110</v>
      </c>
      <c r="N106" s="19">
        <f t="shared" si="27"/>
        <v>163</v>
      </c>
      <c r="O106" s="19">
        <f t="shared" si="27"/>
        <v>571</v>
      </c>
      <c r="P106" s="19">
        <f t="shared" si="27"/>
        <v>571</v>
      </c>
      <c r="Q106" s="19">
        <f t="shared" si="27"/>
        <v>0</v>
      </c>
      <c r="R106" s="19">
        <f t="shared" si="27"/>
        <v>55</v>
      </c>
      <c r="S106" s="19">
        <f t="shared" si="27"/>
        <v>55</v>
      </c>
      <c r="V106" s="102"/>
    </row>
    <row r="107" spans="2:22" x14ac:dyDescent="0.25">
      <c r="B107" s="1"/>
      <c r="R107" s="99"/>
      <c r="V107" s="102"/>
    </row>
    <row r="108" spans="2:22" x14ac:dyDescent="0.25">
      <c r="B108" s="1"/>
      <c r="I108" s="1" t="s">
        <v>386</v>
      </c>
      <c r="K108" s="1">
        <f>K106/2-7</f>
        <v>211</v>
      </c>
      <c r="N108" s="1" t="s">
        <v>388</v>
      </c>
      <c r="O108" s="1">
        <f>O106-21</f>
        <v>550</v>
      </c>
      <c r="R108" s="99"/>
      <c r="V108" s="102"/>
    </row>
    <row r="109" spans="2:22" x14ac:dyDescent="0.25">
      <c r="B109" s="1"/>
      <c r="F109" s="19"/>
      <c r="G109" s="19"/>
      <c r="I109" s="6"/>
      <c r="R109" s="99"/>
      <c r="V109" s="102"/>
    </row>
    <row r="110" spans="2:22" x14ac:dyDescent="0.25">
      <c r="B110" s="1"/>
      <c r="F110" s="19" t="s">
        <v>271</v>
      </c>
      <c r="G110" s="19"/>
      <c r="I110" s="19" t="s">
        <v>480</v>
      </c>
      <c r="J110" s="19"/>
      <c r="K110" s="19"/>
      <c r="L110" s="19"/>
      <c r="R110" s="99"/>
      <c r="V110" s="102"/>
    </row>
    <row r="111" spans="2:22" x14ac:dyDescent="0.25">
      <c r="B111" s="1"/>
      <c r="F111" s="19">
        <v>2025</v>
      </c>
      <c r="G111" s="19"/>
      <c r="I111" s="19" t="s">
        <v>481</v>
      </c>
      <c r="J111" s="19"/>
      <c r="K111" s="19"/>
      <c r="L111" s="19"/>
      <c r="R111" s="99"/>
      <c r="V111" s="102"/>
    </row>
    <row r="112" spans="2:22" x14ac:dyDescent="0.25">
      <c r="B112" s="1"/>
      <c r="R112" s="99"/>
      <c r="V112" s="102"/>
    </row>
    <row r="113" spans="2:22" x14ac:dyDescent="0.25">
      <c r="B113" s="1"/>
      <c r="R113" s="99"/>
      <c r="V113" s="102"/>
    </row>
    <row r="114" spans="2:22" x14ac:dyDescent="0.25">
      <c r="B114" s="1"/>
      <c r="R114" s="99"/>
      <c r="V114" s="102"/>
    </row>
    <row r="115" spans="2:22" x14ac:dyDescent="0.25">
      <c r="B115" s="1"/>
      <c r="R115" s="99"/>
    </row>
    <row r="116" spans="2:22" x14ac:dyDescent="0.25">
      <c r="B116" s="1"/>
      <c r="R116" s="99"/>
      <c r="V116" s="102"/>
    </row>
    <row r="117" spans="2:22" x14ac:dyDescent="0.25">
      <c r="B117" s="1"/>
      <c r="R117" s="99"/>
      <c r="V117" s="102"/>
    </row>
    <row r="118" spans="2:22" x14ac:dyDescent="0.25">
      <c r="B118" s="1"/>
      <c r="R118" s="99"/>
      <c r="V118" s="102"/>
    </row>
    <row r="119" spans="2:22" x14ac:dyDescent="0.25">
      <c r="B119" s="1"/>
      <c r="R119" s="99"/>
      <c r="V119" s="102"/>
    </row>
    <row r="120" spans="2:22" x14ac:dyDescent="0.25">
      <c r="B120" s="1"/>
      <c r="R120" s="99"/>
      <c r="V120" s="102"/>
    </row>
    <row r="121" spans="2:22" x14ac:dyDescent="0.25">
      <c r="B121" s="1"/>
      <c r="R121" s="99"/>
      <c r="V121" s="102"/>
    </row>
    <row r="122" spans="2:22" x14ac:dyDescent="0.25">
      <c r="B122" s="1"/>
      <c r="R122" s="99"/>
      <c r="V122" s="102"/>
    </row>
    <row r="123" spans="2:22" x14ac:dyDescent="0.25">
      <c r="R123" s="99"/>
    </row>
    <row r="124" spans="2:22" x14ac:dyDescent="0.25">
      <c r="R124" s="99"/>
      <c r="V124" s="69"/>
    </row>
    <row r="125" spans="2:22" x14ac:dyDescent="0.25">
      <c r="R125" s="99"/>
    </row>
    <row r="126" spans="2:22" x14ac:dyDescent="0.25">
      <c r="R126" s="99"/>
    </row>
    <row r="127" spans="2:22" x14ac:dyDescent="0.25">
      <c r="R127" s="99"/>
    </row>
    <row r="128" spans="2:22" x14ac:dyDescent="0.25">
      <c r="R128" s="99"/>
    </row>
    <row r="129" spans="6:18" x14ac:dyDescent="0.25">
      <c r="R129" s="99"/>
    </row>
    <row r="130" spans="6:18" x14ac:dyDescent="0.25">
      <c r="R130" s="99"/>
    </row>
    <row r="131" spans="6:18" x14ac:dyDescent="0.25">
      <c r="R131" s="99"/>
    </row>
    <row r="132" spans="6:18" x14ac:dyDescent="0.25">
      <c r="R132" s="99"/>
    </row>
    <row r="133" spans="6:18" x14ac:dyDescent="0.25">
      <c r="R133" s="99"/>
    </row>
    <row r="134" spans="6:18" x14ac:dyDescent="0.25">
      <c r="R134" s="99"/>
    </row>
    <row r="135" spans="6:18" x14ac:dyDescent="0.25">
      <c r="R135" s="99"/>
    </row>
    <row r="136" spans="6:18" x14ac:dyDescent="0.25">
      <c r="F136" s="19"/>
      <c r="G136" s="50"/>
      <c r="H136" s="6"/>
      <c r="I136" s="6"/>
      <c r="R136" s="99"/>
    </row>
    <row r="137" spans="6:18" x14ac:dyDescent="0.25">
      <c r="F137" s="19"/>
      <c r="G137" s="50"/>
      <c r="H137" s="6"/>
      <c r="I137" s="6"/>
      <c r="R137" s="99"/>
    </row>
    <row r="138" spans="6:18" x14ac:dyDescent="0.25">
      <c r="F138" s="19"/>
      <c r="G138" s="50"/>
      <c r="H138" s="6"/>
      <c r="I138" s="6"/>
      <c r="R138" s="99"/>
    </row>
    <row r="139" spans="6:18" x14ac:dyDescent="0.25">
      <c r="F139" s="19"/>
      <c r="G139" s="50"/>
      <c r="H139" s="6"/>
      <c r="I139" s="6"/>
      <c r="R139" s="99"/>
    </row>
    <row r="140" spans="6:18" x14ac:dyDescent="0.25">
      <c r="F140" s="19"/>
      <c r="G140" s="19"/>
      <c r="H140" s="6"/>
      <c r="I140" s="6"/>
      <c r="R140" s="99"/>
    </row>
    <row r="141" spans="6:18" x14ac:dyDescent="0.25">
      <c r="F141" s="19"/>
      <c r="G141" s="19"/>
      <c r="H141" s="6"/>
      <c r="I141" s="6"/>
      <c r="R141" s="99"/>
    </row>
    <row r="142" spans="6:18" x14ac:dyDescent="0.25">
      <c r="F142" s="19"/>
      <c r="G142" s="19"/>
      <c r="H142" s="6"/>
      <c r="I142" s="6"/>
      <c r="R142" s="99"/>
    </row>
    <row r="143" spans="6:18" x14ac:dyDescent="0.25">
      <c r="F143" s="19"/>
      <c r="G143" s="19"/>
      <c r="H143" s="6"/>
      <c r="I143" s="6"/>
      <c r="R143" s="99"/>
    </row>
    <row r="144" spans="6:18" x14ac:dyDescent="0.25">
      <c r="F144" s="19"/>
      <c r="G144" s="19"/>
      <c r="H144" s="6"/>
      <c r="I144" s="6"/>
    </row>
    <row r="145" spans="6:9" x14ac:dyDescent="0.25">
      <c r="F145" s="19"/>
      <c r="G145" s="19"/>
      <c r="H145" s="6"/>
      <c r="I145" s="6"/>
    </row>
    <row r="146" spans="6:9" x14ac:dyDescent="0.25">
      <c r="F146" s="19"/>
      <c r="G146" s="19"/>
      <c r="H146" s="6"/>
      <c r="I146" s="6"/>
    </row>
    <row r="147" spans="6:9" x14ac:dyDescent="0.25">
      <c r="H147" s="6"/>
      <c r="I147" s="6"/>
    </row>
  </sheetData>
  <sortState ref="AK7:AY113">
    <sortCondition ref="AK7:AK113"/>
  </sortState>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74"/>
  <sheetViews>
    <sheetView workbookViewId="0">
      <pane xSplit="2" ySplit="4" topLeftCell="C5" activePane="bottomRight" state="frozen"/>
      <selection pane="topRight" activeCell="C1" sqref="C1"/>
      <selection pane="bottomLeft" activeCell="A5" sqref="A5"/>
      <selection pane="bottomRight" activeCell="T3" sqref="T3"/>
    </sheetView>
  </sheetViews>
  <sheetFormatPr baseColWidth="10" defaultRowHeight="12.75" x14ac:dyDescent="0.25"/>
  <cols>
    <col min="1" max="1" width="4.28515625" style="1" customWidth="1"/>
    <col min="2" max="2" width="5.7109375" style="8" customWidth="1"/>
    <col min="3" max="3" width="22.85546875" style="1" customWidth="1"/>
    <col min="4" max="4" width="20" style="1" customWidth="1"/>
    <col min="5" max="5" width="11.42578125" style="1" customWidth="1"/>
    <col min="6" max="6" width="5.7109375" style="1" customWidth="1"/>
    <col min="7" max="14" width="6.7109375" style="1" customWidth="1"/>
    <col min="15" max="19" width="5.7109375" style="1" customWidth="1"/>
    <col min="20" max="16384" width="11.42578125" style="1"/>
  </cols>
  <sheetData>
    <row r="1" spans="1:17" ht="11.25" customHeight="1" x14ac:dyDescent="0.25"/>
    <row r="2" spans="1:17" ht="15" x14ac:dyDescent="0.25">
      <c r="F2" s="14" t="s">
        <v>354</v>
      </c>
      <c r="P2" s="1" t="s">
        <v>271</v>
      </c>
      <c r="Q2" s="1">
        <v>2025</v>
      </c>
    </row>
    <row r="3" spans="1:17" ht="11.25" customHeight="1" x14ac:dyDescent="0.25"/>
    <row r="4" spans="1:17" x14ac:dyDescent="0.25">
      <c r="B4" s="22"/>
      <c r="C4" s="23" t="s">
        <v>153</v>
      </c>
      <c r="D4" s="23" t="s">
        <v>2</v>
      </c>
      <c r="E4" s="23" t="s">
        <v>3</v>
      </c>
      <c r="G4" s="45" t="s">
        <v>346</v>
      </c>
      <c r="H4" s="45" t="s">
        <v>347</v>
      </c>
      <c r="I4" s="45" t="s">
        <v>348</v>
      </c>
      <c r="J4" s="45" t="s">
        <v>349</v>
      </c>
      <c r="K4" s="45" t="s">
        <v>350</v>
      </c>
      <c r="L4" s="45" t="s">
        <v>351</v>
      </c>
      <c r="M4" s="45" t="s">
        <v>352</v>
      </c>
      <c r="N4" s="45" t="s">
        <v>206</v>
      </c>
      <c r="P4" s="13"/>
    </row>
    <row r="5" spans="1:17" ht="11.25" customHeight="1" x14ac:dyDescent="0.25"/>
    <row r="6" spans="1:17" x14ac:dyDescent="0.25">
      <c r="B6" s="25">
        <v>1</v>
      </c>
      <c r="C6" s="15" t="s">
        <v>422</v>
      </c>
      <c r="D6" s="16" t="s">
        <v>49</v>
      </c>
      <c r="E6" s="16" t="s">
        <v>187</v>
      </c>
      <c r="G6" s="46"/>
      <c r="H6" s="28"/>
      <c r="I6" s="46"/>
      <c r="J6" s="28"/>
      <c r="K6" s="46"/>
      <c r="L6" s="28">
        <v>1</v>
      </c>
      <c r="M6" s="46"/>
      <c r="N6" s="28"/>
    </row>
    <row r="7" spans="1:17" x14ac:dyDescent="0.25">
      <c r="B7" s="25">
        <f>B6+1</f>
        <v>2</v>
      </c>
      <c r="C7" s="26" t="s">
        <v>4</v>
      </c>
      <c r="D7" s="27" t="s">
        <v>150</v>
      </c>
      <c r="E7" s="27" t="s">
        <v>150</v>
      </c>
      <c r="G7" s="46"/>
      <c r="H7" s="28"/>
      <c r="I7" s="46"/>
      <c r="J7" s="28">
        <v>1</v>
      </c>
      <c r="K7" s="46">
        <v>1</v>
      </c>
      <c r="L7" s="28">
        <v>2</v>
      </c>
      <c r="M7" s="46"/>
      <c r="N7" s="28"/>
      <c r="P7" s="13"/>
    </row>
    <row r="8" spans="1:17" x14ac:dyDescent="0.25">
      <c r="B8" s="25">
        <f t="shared" ref="B8:B71" si="0">B7+1</f>
        <v>3</v>
      </c>
      <c r="C8" s="15" t="s">
        <v>192</v>
      </c>
      <c r="D8" s="27" t="s">
        <v>150</v>
      </c>
      <c r="E8" s="27" t="s">
        <v>150</v>
      </c>
      <c r="G8" s="46">
        <v>1</v>
      </c>
      <c r="H8" s="28">
        <v>1</v>
      </c>
      <c r="I8" s="46"/>
      <c r="J8" s="28"/>
      <c r="K8" s="46"/>
      <c r="L8" s="28"/>
      <c r="M8" s="46"/>
      <c r="N8" s="28"/>
      <c r="P8" s="13"/>
    </row>
    <row r="9" spans="1:17" x14ac:dyDescent="0.25">
      <c r="B9" s="25">
        <f t="shared" si="0"/>
        <v>4</v>
      </c>
      <c r="C9" s="15" t="s">
        <v>425</v>
      </c>
      <c r="D9" s="27" t="s">
        <v>59</v>
      </c>
      <c r="E9" s="27" t="s">
        <v>59</v>
      </c>
      <c r="G9" s="46"/>
      <c r="H9" s="28"/>
      <c r="I9" s="46"/>
      <c r="J9" s="28">
        <v>1</v>
      </c>
      <c r="K9" s="46"/>
      <c r="L9" s="28"/>
      <c r="M9" s="46"/>
      <c r="N9" s="28"/>
      <c r="P9" s="13"/>
    </row>
    <row r="10" spans="1:17" x14ac:dyDescent="0.25">
      <c r="A10" s="51"/>
      <c r="B10" s="25">
        <f t="shared" si="0"/>
        <v>5</v>
      </c>
      <c r="C10" s="15" t="s">
        <v>79</v>
      </c>
      <c r="D10" s="27" t="s">
        <v>150</v>
      </c>
      <c r="E10" s="27" t="s">
        <v>150</v>
      </c>
      <c r="G10" s="46"/>
      <c r="H10" s="28"/>
      <c r="I10" s="46">
        <v>1</v>
      </c>
      <c r="J10" s="28"/>
      <c r="K10" s="46"/>
      <c r="L10" s="28"/>
      <c r="M10" s="46"/>
      <c r="N10" s="28"/>
      <c r="P10" s="13"/>
    </row>
    <row r="11" spans="1:17" x14ac:dyDescent="0.25">
      <c r="B11" s="25">
        <f t="shared" si="0"/>
        <v>6</v>
      </c>
      <c r="C11" s="15" t="s">
        <v>53</v>
      </c>
      <c r="D11" s="16" t="s">
        <v>54</v>
      </c>
      <c r="E11" s="27" t="s">
        <v>27</v>
      </c>
      <c r="G11" s="46"/>
      <c r="H11" s="28"/>
      <c r="I11" s="46">
        <v>1</v>
      </c>
      <c r="J11" s="28">
        <v>2</v>
      </c>
      <c r="K11" s="46"/>
      <c r="L11" s="28"/>
      <c r="M11" s="46"/>
      <c r="N11" s="28"/>
      <c r="P11" s="13"/>
    </row>
    <row r="12" spans="1:17" x14ac:dyDescent="0.25">
      <c r="B12" s="25">
        <f t="shared" si="0"/>
        <v>7</v>
      </c>
      <c r="C12" s="15" t="s">
        <v>53</v>
      </c>
      <c r="D12" s="16" t="s">
        <v>502</v>
      </c>
      <c r="E12" s="27" t="s">
        <v>8</v>
      </c>
      <c r="G12" s="46"/>
      <c r="H12" s="28"/>
      <c r="I12" s="46"/>
      <c r="J12" s="28">
        <v>1</v>
      </c>
      <c r="K12" s="46"/>
      <c r="L12" s="28"/>
      <c r="M12" s="46"/>
      <c r="N12" s="28"/>
      <c r="P12" s="13"/>
    </row>
    <row r="13" spans="1:17" x14ac:dyDescent="0.25">
      <c r="B13" s="25">
        <f t="shared" si="0"/>
        <v>8</v>
      </c>
      <c r="C13" s="15" t="s">
        <v>420</v>
      </c>
      <c r="D13" s="16" t="s">
        <v>29</v>
      </c>
      <c r="E13" s="27" t="s">
        <v>29</v>
      </c>
      <c r="G13" s="46"/>
      <c r="H13" s="28"/>
      <c r="I13" s="46"/>
      <c r="J13" s="28"/>
      <c r="K13" s="46">
        <v>1</v>
      </c>
      <c r="L13" s="28"/>
      <c r="M13" s="46"/>
      <c r="N13" s="28"/>
      <c r="P13" s="13"/>
    </row>
    <row r="14" spans="1:17" x14ac:dyDescent="0.25">
      <c r="B14" s="25">
        <f t="shared" si="0"/>
        <v>9</v>
      </c>
      <c r="C14" s="17" t="s">
        <v>193</v>
      </c>
      <c r="D14" s="18" t="s">
        <v>35</v>
      </c>
      <c r="E14" s="18" t="s">
        <v>36</v>
      </c>
      <c r="G14" s="46">
        <v>1</v>
      </c>
      <c r="H14" s="28">
        <v>1</v>
      </c>
      <c r="I14" s="46"/>
      <c r="J14" s="28"/>
      <c r="K14" s="46"/>
      <c r="L14" s="28"/>
      <c r="M14" s="46"/>
      <c r="N14" s="28"/>
      <c r="P14" s="13"/>
    </row>
    <row r="15" spans="1:17" x14ac:dyDescent="0.25">
      <c r="B15" s="25">
        <f t="shared" si="0"/>
        <v>10</v>
      </c>
      <c r="C15" s="15" t="s">
        <v>194</v>
      </c>
      <c r="D15" s="27" t="s">
        <v>150</v>
      </c>
      <c r="E15" s="27" t="s">
        <v>150</v>
      </c>
      <c r="G15" s="46"/>
      <c r="H15" s="28">
        <v>1</v>
      </c>
      <c r="I15" s="46">
        <v>1</v>
      </c>
      <c r="J15" s="28"/>
      <c r="K15" s="46"/>
      <c r="L15" s="28"/>
      <c r="M15" s="46"/>
      <c r="N15" s="28"/>
      <c r="P15" s="13"/>
    </row>
    <row r="16" spans="1:17" x14ac:dyDescent="0.25">
      <c r="B16" s="25">
        <f t="shared" si="0"/>
        <v>11</v>
      </c>
      <c r="C16" s="40" t="s">
        <v>265</v>
      </c>
      <c r="D16" s="39" t="s">
        <v>150</v>
      </c>
      <c r="E16" s="39" t="s">
        <v>150</v>
      </c>
      <c r="G16" s="46">
        <v>1</v>
      </c>
      <c r="H16" s="28"/>
      <c r="I16" s="46"/>
      <c r="J16" s="28"/>
      <c r="K16" s="46"/>
      <c r="L16" s="28"/>
      <c r="M16" s="46"/>
      <c r="N16" s="28"/>
      <c r="P16" s="13"/>
    </row>
    <row r="17" spans="1:16" x14ac:dyDescent="0.25">
      <c r="A17" s="51"/>
      <c r="B17" s="25">
        <f t="shared" si="0"/>
        <v>12</v>
      </c>
      <c r="C17" s="15" t="s">
        <v>43</v>
      </c>
      <c r="D17" s="27" t="s">
        <v>150</v>
      </c>
      <c r="E17" s="27" t="s">
        <v>150</v>
      </c>
      <c r="G17" s="46"/>
      <c r="H17" s="28">
        <v>1</v>
      </c>
      <c r="I17" s="46">
        <v>2</v>
      </c>
      <c r="J17" s="28"/>
      <c r="K17" s="46"/>
      <c r="L17" s="28"/>
      <c r="M17" s="46"/>
      <c r="N17" s="28"/>
      <c r="P17" s="13"/>
    </row>
    <row r="18" spans="1:16" x14ac:dyDescent="0.25">
      <c r="B18" s="25">
        <f t="shared" si="0"/>
        <v>13</v>
      </c>
      <c r="C18" s="17" t="s">
        <v>43</v>
      </c>
      <c r="D18" s="18" t="s">
        <v>179</v>
      </c>
      <c r="E18" s="18" t="s">
        <v>179</v>
      </c>
      <c r="G18" s="46"/>
      <c r="H18" s="28">
        <v>3</v>
      </c>
      <c r="I18" s="46"/>
      <c r="J18" s="28"/>
      <c r="K18" s="46">
        <v>1</v>
      </c>
      <c r="L18" s="28"/>
      <c r="M18" s="46"/>
      <c r="N18" s="28"/>
      <c r="P18" s="13"/>
    </row>
    <row r="19" spans="1:16" x14ac:dyDescent="0.25">
      <c r="B19" s="25">
        <f t="shared" si="0"/>
        <v>14</v>
      </c>
      <c r="C19" s="17" t="s">
        <v>31</v>
      </c>
      <c r="D19" s="18" t="s">
        <v>204</v>
      </c>
      <c r="E19" s="18" t="s">
        <v>29</v>
      </c>
      <c r="G19" s="46"/>
      <c r="H19" s="28">
        <v>1</v>
      </c>
      <c r="I19" s="46">
        <v>1</v>
      </c>
      <c r="J19" s="28"/>
      <c r="K19" s="46"/>
      <c r="L19" s="28"/>
      <c r="M19" s="46"/>
      <c r="N19" s="28"/>
      <c r="P19" s="13"/>
    </row>
    <row r="20" spans="1:16" x14ac:dyDescent="0.25">
      <c r="B20" s="25">
        <f t="shared" si="0"/>
        <v>15</v>
      </c>
      <c r="C20" s="26" t="s">
        <v>9</v>
      </c>
      <c r="D20" s="27" t="s">
        <v>150</v>
      </c>
      <c r="E20" s="27" t="s">
        <v>150</v>
      </c>
      <c r="G20" s="46"/>
      <c r="H20" s="28"/>
      <c r="I20" s="46"/>
      <c r="J20" s="28"/>
      <c r="K20" s="46">
        <v>3</v>
      </c>
      <c r="L20" s="28"/>
      <c r="M20" s="46">
        <v>1</v>
      </c>
      <c r="N20" s="28"/>
      <c r="P20" s="13"/>
    </row>
    <row r="21" spans="1:16" x14ac:dyDescent="0.25">
      <c r="B21" s="25">
        <f t="shared" si="0"/>
        <v>16</v>
      </c>
      <c r="C21" s="26" t="s">
        <v>426</v>
      </c>
      <c r="D21" s="27" t="s">
        <v>427</v>
      </c>
      <c r="E21" s="27" t="s">
        <v>69</v>
      </c>
      <c r="G21" s="46"/>
      <c r="H21" s="28"/>
      <c r="I21" s="46"/>
      <c r="J21" s="28">
        <v>1</v>
      </c>
      <c r="K21" s="46"/>
      <c r="L21" s="28"/>
      <c r="M21" s="46"/>
      <c r="N21" s="28"/>
      <c r="P21" s="13"/>
    </row>
    <row r="22" spans="1:16" x14ac:dyDescent="0.25">
      <c r="B22" s="25">
        <f t="shared" si="0"/>
        <v>17</v>
      </c>
      <c r="C22" s="40" t="s">
        <v>261</v>
      </c>
      <c r="D22" s="39" t="s">
        <v>262</v>
      </c>
      <c r="E22" s="39" t="s">
        <v>180</v>
      </c>
      <c r="G22" s="46"/>
      <c r="H22" s="28">
        <v>1</v>
      </c>
      <c r="I22" s="46">
        <v>1</v>
      </c>
      <c r="J22" s="28"/>
      <c r="K22" s="46"/>
      <c r="L22" s="28"/>
      <c r="M22" s="46"/>
      <c r="N22" s="28"/>
      <c r="P22" s="13"/>
    </row>
    <row r="23" spans="1:16" x14ac:dyDescent="0.25">
      <c r="A23" s="51"/>
      <c r="B23" s="25">
        <f t="shared" si="0"/>
        <v>18</v>
      </c>
      <c r="C23" s="15" t="s">
        <v>81</v>
      </c>
      <c r="D23" s="27" t="s">
        <v>150</v>
      </c>
      <c r="E23" s="27" t="s">
        <v>150</v>
      </c>
      <c r="G23" s="46">
        <v>1</v>
      </c>
      <c r="H23" s="28">
        <v>1</v>
      </c>
      <c r="I23" s="46"/>
      <c r="J23" s="28"/>
      <c r="K23" s="46"/>
      <c r="L23" s="28"/>
      <c r="M23" s="46"/>
      <c r="N23" s="28"/>
      <c r="P23" s="13"/>
    </row>
    <row r="24" spans="1:16" x14ac:dyDescent="0.25">
      <c r="B24" s="25">
        <f t="shared" si="0"/>
        <v>19</v>
      </c>
      <c r="C24" s="15" t="s">
        <v>63</v>
      </c>
      <c r="D24" s="16" t="s">
        <v>180</v>
      </c>
      <c r="E24" s="16" t="s">
        <v>180</v>
      </c>
      <c r="G24" s="46"/>
      <c r="H24" s="28"/>
      <c r="I24" s="46"/>
      <c r="J24" s="28">
        <v>2</v>
      </c>
      <c r="K24" s="46"/>
      <c r="L24" s="28"/>
      <c r="M24" s="46"/>
      <c r="N24" s="28"/>
      <c r="P24" s="13"/>
    </row>
    <row r="25" spans="1:16" x14ac:dyDescent="0.25">
      <c r="B25" s="25">
        <f t="shared" si="0"/>
        <v>20</v>
      </c>
      <c r="C25" s="15" t="s">
        <v>57</v>
      </c>
      <c r="D25" s="27" t="s">
        <v>150</v>
      </c>
      <c r="E25" s="27" t="s">
        <v>150</v>
      </c>
      <c r="G25" s="46"/>
      <c r="H25" s="28">
        <v>1</v>
      </c>
      <c r="I25" s="46"/>
      <c r="J25" s="28">
        <v>1</v>
      </c>
      <c r="K25" s="46"/>
      <c r="L25" s="28">
        <v>1</v>
      </c>
      <c r="M25" s="46"/>
      <c r="N25" s="28"/>
      <c r="P25" s="13"/>
    </row>
    <row r="26" spans="1:16" x14ac:dyDescent="0.25">
      <c r="B26" s="25">
        <f t="shared" si="0"/>
        <v>21</v>
      </c>
      <c r="C26" s="26" t="s">
        <v>11</v>
      </c>
      <c r="D26" s="27" t="s">
        <v>150</v>
      </c>
      <c r="E26" s="27" t="s">
        <v>150</v>
      </c>
      <c r="G26" s="46"/>
      <c r="H26" s="28"/>
      <c r="I26" s="46"/>
      <c r="J26" s="28">
        <v>1</v>
      </c>
      <c r="K26" s="46">
        <v>1</v>
      </c>
      <c r="L26" s="28"/>
      <c r="M26" s="46"/>
      <c r="N26" s="28"/>
    </row>
    <row r="27" spans="1:16" x14ac:dyDescent="0.25">
      <c r="A27" s="51"/>
      <c r="B27" s="25">
        <f t="shared" si="0"/>
        <v>22</v>
      </c>
      <c r="C27" s="15" t="s">
        <v>60</v>
      </c>
      <c r="D27" s="27" t="s">
        <v>150</v>
      </c>
      <c r="E27" s="27" t="s">
        <v>150</v>
      </c>
      <c r="G27" s="46"/>
      <c r="H27" s="28">
        <v>1</v>
      </c>
      <c r="I27" s="46"/>
      <c r="J27" s="28">
        <v>1</v>
      </c>
      <c r="K27" s="46"/>
      <c r="L27" s="28">
        <v>1</v>
      </c>
      <c r="M27" s="46"/>
      <c r="N27" s="28"/>
    </row>
    <row r="28" spans="1:16" x14ac:dyDescent="0.25">
      <c r="A28" s="51"/>
      <c r="B28" s="25">
        <f t="shared" si="0"/>
        <v>23</v>
      </c>
      <c r="C28" s="26" t="s">
        <v>14</v>
      </c>
      <c r="D28" s="27" t="s">
        <v>15</v>
      </c>
      <c r="E28" s="27" t="s">
        <v>16</v>
      </c>
      <c r="G28" s="46"/>
      <c r="H28" s="28"/>
      <c r="I28" s="46"/>
      <c r="J28" s="28">
        <v>2</v>
      </c>
      <c r="K28" s="46">
        <v>2</v>
      </c>
      <c r="L28" s="28"/>
      <c r="M28" s="46"/>
      <c r="N28" s="28"/>
    </row>
    <row r="29" spans="1:16" x14ac:dyDescent="0.25">
      <c r="B29" s="25">
        <f t="shared" si="0"/>
        <v>24</v>
      </c>
      <c r="C29" s="15" t="s">
        <v>195</v>
      </c>
      <c r="D29" s="27" t="s">
        <v>150</v>
      </c>
      <c r="E29" s="27" t="s">
        <v>150</v>
      </c>
      <c r="G29" s="46"/>
      <c r="H29" s="28"/>
      <c r="I29" s="46">
        <v>1</v>
      </c>
      <c r="J29" s="28">
        <v>1</v>
      </c>
      <c r="K29" s="46"/>
      <c r="L29" s="28"/>
      <c r="M29" s="46"/>
      <c r="N29" s="28"/>
    </row>
    <row r="30" spans="1:16" x14ac:dyDescent="0.25">
      <c r="B30" s="25">
        <f t="shared" si="0"/>
        <v>25</v>
      </c>
      <c r="C30" s="15" t="s">
        <v>101</v>
      </c>
      <c r="D30" s="27" t="s">
        <v>150</v>
      </c>
      <c r="E30" s="27" t="s">
        <v>150</v>
      </c>
      <c r="G30" s="46">
        <v>1</v>
      </c>
      <c r="H30" s="28">
        <v>1</v>
      </c>
      <c r="I30" s="46"/>
      <c r="J30" s="28"/>
      <c r="K30" s="46"/>
      <c r="L30" s="28"/>
      <c r="M30" s="46"/>
      <c r="N30" s="28"/>
    </row>
    <row r="31" spans="1:16" x14ac:dyDescent="0.25">
      <c r="A31" s="51"/>
      <c r="B31" s="25">
        <f t="shared" si="0"/>
        <v>26</v>
      </c>
      <c r="C31" s="26" t="s">
        <v>20</v>
      </c>
      <c r="D31" s="27" t="s">
        <v>150</v>
      </c>
      <c r="E31" s="27" t="s">
        <v>150</v>
      </c>
      <c r="G31" s="46"/>
      <c r="H31" s="28"/>
      <c r="I31" s="46"/>
      <c r="J31" s="28">
        <v>2</v>
      </c>
      <c r="K31" s="46"/>
      <c r="L31" s="28">
        <v>1</v>
      </c>
      <c r="M31" s="46"/>
      <c r="N31" s="28"/>
    </row>
    <row r="32" spans="1:16" x14ac:dyDescent="0.25">
      <c r="B32" s="25">
        <f t="shared" si="0"/>
        <v>27</v>
      </c>
      <c r="C32" s="26" t="s">
        <v>22</v>
      </c>
      <c r="D32" s="27" t="s">
        <v>150</v>
      </c>
      <c r="E32" s="27" t="s">
        <v>150</v>
      </c>
      <c r="G32" s="46"/>
      <c r="H32" s="28"/>
      <c r="I32" s="46"/>
      <c r="J32" s="28"/>
      <c r="K32" s="46"/>
      <c r="L32" s="28"/>
      <c r="M32" s="46">
        <v>1</v>
      </c>
      <c r="N32" s="28">
        <v>3</v>
      </c>
    </row>
    <row r="33" spans="1:14" x14ac:dyDescent="0.25">
      <c r="B33" s="25">
        <f t="shared" si="0"/>
        <v>28</v>
      </c>
      <c r="C33" s="15" t="s">
        <v>83</v>
      </c>
      <c r="D33" s="16" t="s">
        <v>168</v>
      </c>
      <c r="E33" s="16" t="s">
        <v>19</v>
      </c>
      <c r="G33" s="46"/>
      <c r="H33" s="28"/>
      <c r="I33" s="46"/>
      <c r="J33" s="28">
        <v>2</v>
      </c>
      <c r="K33" s="46"/>
      <c r="L33" s="28"/>
      <c r="M33" s="46"/>
      <c r="N33" s="28"/>
    </row>
    <row r="34" spans="1:14" x14ac:dyDescent="0.25">
      <c r="A34" s="51"/>
      <c r="B34" s="25">
        <f t="shared" si="0"/>
        <v>29</v>
      </c>
      <c r="C34" s="30" t="s">
        <v>85</v>
      </c>
      <c r="D34" s="16" t="s">
        <v>150</v>
      </c>
      <c r="E34" s="16" t="s">
        <v>150</v>
      </c>
      <c r="G34" s="46">
        <v>1</v>
      </c>
      <c r="H34" s="28"/>
      <c r="I34" s="46">
        <v>1</v>
      </c>
      <c r="J34" s="28"/>
      <c r="K34" s="46"/>
      <c r="L34" s="28"/>
      <c r="M34" s="46"/>
      <c r="N34" s="28"/>
    </row>
    <row r="35" spans="1:14" x14ac:dyDescent="0.25">
      <c r="B35" s="25">
        <f t="shared" si="0"/>
        <v>30</v>
      </c>
      <c r="C35" s="26" t="s">
        <v>26</v>
      </c>
      <c r="D35" s="16" t="s">
        <v>27</v>
      </c>
      <c r="E35" s="16" t="s">
        <v>27</v>
      </c>
      <c r="G35" s="46"/>
      <c r="H35" s="28"/>
      <c r="I35" s="46"/>
      <c r="J35" s="28">
        <v>2</v>
      </c>
      <c r="K35" s="46">
        <v>1</v>
      </c>
      <c r="L35" s="28"/>
      <c r="M35" s="46"/>
      <c r="N35" s="28"/>
    </row>
    <row r="36" spans="1:14" x14ac:dyDescent="0.25">
      <c r="B36" s="25">
        <f t="shared" si="0"/>
        <v>31</v>
      </c>
      <c r="C36" s="26" t="s">
        <v>283</v>
      </c>
      <c r="D36" s="39" t="s">
        <v>150</v>
      </c>
      <c r="E36" s="39" t="s">
        <v>150</v>
      </c>
      <c r="G36" s="46"/>
      <c r="H36" s="28">
        <v>1</v>
      </c>
      <c r="I36" s="46"/>
      <c r="J36" s="28"/>
      <c r="K36" s="46"/>
      <c r="L36" s="28"/>
      <c r="M36" s="46"/>
      <c r="N36" s="28"/>
    </row>
    <row r="37" spans="1:14" x14ac:dyDescent="0.25">
      <c r="B37" s="25">
        <f t="shared" si="0"/>
        <v>32</v>
      </c>
      <c r="C37" s="30" t="s">
        <v>86</v>
      </c>
      <c r="D37" s="16" t="s">
        <v>87</v>
      </c>
      <c r="E37" s="16" t="s">
        <v>87</v>
      </c>
      <c r="G37" s="46">
        <v>1</v>
      </c>
      <c r="H37" s="28"/>
      <c r="I37" s="46"/>
      <c r="J37" s="28">
        <v>2</v>
      </c>
      <c r="K37" s="46">
        <v>1</v>
      </c>
      <c r="L37" s="28"/>
      <c r="M37" s="46"/>
      <c r="N37" s="28"/>
    </row>
    <row r="38" spans="1:14" x14ac:dyDescent="0.25">
      <c r="B38" s="25">
        <f t="shared" si="0"/>
        <v>33</v>
      </c>
      <c r="C38" s="26" t="s">
        <v>30</v>
      </c>
      <c r="D38" s="16" t="s">
        <v>150</v>
      </c>
      <c r="E38" s="16" t="s">
        <v>150</v>
      </c>
      <c r="G38" s="46"/>
      <c r="H38" s="28"/>
      <c r="I38" s="46"/>
      <c r="J38" s="28">
        <v>1</v>
      </c>
      <c r="K38" s="46">
        <v>1</v>
      </c>
      <c r="L38" s="28"/>
      <c r="M38" s="46"/>
      <c r="N38" s="28"/>
    </row>
    <row r="39" spans="1:14" x14ac:dyDescent="0.25">
      <c r="B39" s="25">
        <f t="shared" si="0"/>
        <v>34</v>
      </c>
      <c r="C39" s="40" t="s">
        <v>263</v>
      </c>
      <c r="D39" s="39" t="s">
        <v>59</v>
      </c>
      <c r="E39" s="39" t="s">
        <v>59</v>
      </c>
      <c r="G39" s="46"/>
      <c r="H39" s="28"/>
      <c r="I39" s="46"/>
      <c r="J39" s="28">
        <v>1</v>
      </c>
      <c r="K39" s="46"/>
      <c r="L39" s="28">
        <v>1</v>
      </c>
      <c r="M39" s="46"/>
      <c r="N39" s="28"/>
    </row>
    <row r="40" spans="1:14" x14ac:dyDescent="0.25">
      <c r="B40" s="25">
        <f t="shared" si="0"/>
        <v>35</v>
      </c>
      <c r="C40" s="40" t="s">
        <v>410</v>
      </c>
      <c r="D40" s="39" t="s">
        <v>51</v>
      </c>
      <c r="E40" s="39" t="s">
        <v>51</v>
      </c>
      <c r="G40" s="46"/>
      <c r="H40" s="28"/>
      <c r="I40" s="46"/>
      <c r="J40" s="28">
        <v>1</v>
      </c>
      <c r="K40" s="46"/>
      <c r="L40" s="28"/>
      <c r="M40" s="46"/>
      <c r="N40" s="28"/>
    </row>
    <row r="41" spans="1:14" x14ac:dyDescent="0.25">
      <c r="B41" s="25">
        <f t="shared" si="0"/>
        <v>36</v>
      </c>
      <c r="C41" s="17" t="s">
        <v>196</v>
      </c>
      <c r="D41" s="18" t="s">
        <v>179</v>
      </c>
      <c r="E41" s="18" t="s">
        <v>179</v>
      </c>
      <c r="G41" s="46"/>
      <c r="H41" s="28">
        <v>1</v>
      </c>
      <c r="I41" s="46">
        <v>1</v>
      </c>
      <c r="J41" s="28"/>
      <c r="K41" s="46"/>
      <c r="L41" s="28"/>
      <c r="M41" s="46"/>
      <c r="N41" s="28"/>
    </row>
    <row r="42" spans="1:14" x14ac:dyDescent="0.25">
      <c r="B42" s="25">
        <f t="shared" si="0"/>
        <v>37</v>
      </c>
      <c r="C42" s="17" t="s">
        <v>196</v>
      </c>
      <c r="D42" s="18" t="s">
        <v>51</v>
      </c>
      <c r="E42" s="18" t="s">
        <v>51</v>
      </c>
      <c r="G42" s="46">
        <v>1</v>
      </c>
      <c r="H42" s="28"/>
      <c r="I42" s="46"/>
      <c r="J42" s="28"/>
      <c r="K42" s="46"/>
      <c r="L42" s="28"/>
      <c r="M42" s="46"/>
      <c r="N42" s="28"/>
    </row>
    <row r="43" spans="1:14" x14ac:dyDescent="0.25">
      <c r="B43" s="25">
        <f t="shared" si="0"/>
        <v>38</v>
      </c>
      <c r="C43" s="40" t="s">
        <v>196</v>
      </c>
      <c r="D43" s="39" t="s">
        <v>228</v>
      </c>
      <c r="E43" s="39" t="s">
        <v>228</v>
      </c>
      <c r="G43" s="46"/>
      <c r="H43" s="28">
        <v>1</v>
      </c>
      <c r="I43" s="46">
        <v>1</v>
      </c>
      <c r="J43" s="28"/>
      <c r="K43" s="46"/>
      <c r="L43" s="28"/>
      <c r="M43" s="46"/>
      <c r="N43" s="28"/>
    </row>
    <row r="44" spans="1:14" x14ac:dyDescent="0.25">
      <c r="B44" s="25">
        <f t="shared" si="0"/>
        <v>39</v>
      </c>
      <c r="C44" s="15" t="s">
        <v>355</v>
      </c>
      <c r="D44" s="16" t="s">
        <v>150</v>
      </c>
      <c r="E44" s="16" t="s">
        <v>150</v>
      </c>
      <c r="G44" s="46"/>
      <c r="H44" s="28">
        <v>1</v>
      </c>
      <c r="I44" s="46"/>
      <c r="J44" s="28">
        <v>1</v>
      </c>
      <c r="K44" s="46"/>
      <c r="L44" s="28"/>
      <c r="M44" s="46"/>
      <c r="N44" s="28"/>
    </row>
    <row r="45" spans="1:14" x14ac:dyDescent="0.25">
      <c r="B45" s="25">
        <f t="shared" si="0"/>
        <v>40</v>
      </c>
      <c r="C45" s="15" t="s">
        <v>197</v>
      </c>
      <c r="D45" s="16" t="s">
        <v>150</v>
      </c>
      <c r="E45" s="16" t="s">
        <v>150</v>
      </c>
      <c r="G45" s="46"/>
      <c r="H45" s="28">
        <v>1</v>
      </c>
      <c r="I45" s="46">
        <v>1</v>
      </c>
      <c r="J45" s="28"/>
      <c r="K45" s="46"/>
      <c r="L45" s="28"/>
      <c r="M45" s="46"/>
      <c r="N45" s="28"/>
    </row>
    <row r="46" spans="1:14" x14ac:dyDescent="0.25">
      <c r="A46" s="51"/>
      <c r="B46" s="25">
        <f t="shared" si="0"/>
        <v>41</v>
      </c>
      <c r="C46" s="17" t="s">
        <v>198</v>
      </c>
      <c r="D46" s="18" t="s">
        <v>41</v>
      </c>
      <c r="E46" s="18" t="s">
        <v>27</v>
      </c>
      <c r="G46" s="46">
        <v>1</v>
      </c>
      <c r="H46" s="28">
        <v>1</v>
      </c>
      <c r="I46" s="46"/>
      <c r="J46" s="28"/>
      <c r="K46" s="46"/>
      <c r="L46" s="28"/>
      <c r="M46" s="46"/>
      <c r="N46" s="28"/>
    </row>
    <row r="47" spans="1:14" x14ac:dyDescent="0.25">
      <c r="B47" s="25">
        <f t="shared" si="0"/>
        <v>42</v>
      </c>
      <c r="C47" s="17" t="s">
        <v>498</v>
      </c>
      <c r="D47" s="18" t="s">
        <v>199</v>
      </c>
      <c r="E47" s="18" t="s">
        <v>8</v>
      </c>
      <c r="G47" s="46"/>
      <c r="H47" s="28">
        <v>1</v>
      </c>
      <c r="I47" s="46">
        <v>1</v>
      </c>
      <c r="J47" s="28">
        <v>1</v>
      </c>
      <c r="K47" s="46"/>
      <c r="L47" s="28"/>
      <c r="M47" s="46"/>
      <c r="N47" s="28"/>
    </row>
    <row r="48" spans="1:14" x14ac:dyDescent="0.25">
      <c r="B48" s="25">
        <f t="shared" si="0"/>
        <v>43</v>
      </c>
      <c r="C48" s="15" t="s">
        <v>21</v>
      </c>
      <c r="D48" s="16" t="s">
        <v>62</v>
      </c>
      <c r="E48" s="16" t="s">
        <v>8</v>
      </c>
      <c r="G48" s="46"/>
      <c r="H48" s="28"/>
      <c r="I48" s="46">
        <v>1</v>
      </c>
      <c r="J48" s="28">
        <v>2</v>
      </c>
      <c r="K48" s="46">
        <v>1</v>
      </c>
      <c r="L48" s="28"/>
      <c r="M48" s="46"/>
      <c r="N48" s="28"/>
    </row>
    <row r="49" spans="1:14" x14ac:dyDescent="0.25">
      <c r="B49" s="25">
        <f t="shared" si="0"/>
        <v>44</v>
      </c>
      <c r="C49" s="15" t="s">
        <v>21</v>
      </c>
      <c r="D49" s="16" t="s">
        <v>19</v>
      </c>
      <c r="E49" s="16" t="s">
        <v>19</v>
      </c>
      <c r="G49" s="46"/>
      <c r="H49" s="28"/>
      <c r="I49" s="46">
        <v>1</v>
      </c>
      <c r="J49" s="28">
        <v>1</v>
      </c>
      <c r="K49" s="46"/>
      <c r="L49" s="28"/>
      <c r="M49" s="46"/>
      <c r="N49" s="28"/>
    </row>
    <row r="50" spans="1:14" x14ac:dyDescent="0.25">
      <c r="B50" s="25">
        <f t="shared" si="0"/>
        <v>45</v>
      </c>
      <c r="C50" s="40" t="s">
        <v>264</v>
      </c>
      <c r="D50" s="39" t="s">
        <v>262</v>
      </c>
      <c r="E50" s="39" t="s">
        <v>180</v>
      </c>
      <c r="G50" s="46">
        <v>1</v>
      </c>
      <c r="H50" s="28">
        <v>1</v>
      </c>
      <c r="I50" s="46"/>
      <c r="J50" s="28"/>
      <c r="K50" s="46"/>
      <c r="L50" s="28"/>
      <c r="M50" s="46"/>
      <c r="N50" s="28"/>
    </row>
    <row r="51" spans="1:14" x14ac:dyDescent="0.25">
      <c r="B51" s="25">
        <f t="shared" si="0"/>
        <v>46</v>
      </c>
      <c r="C51" s="15" t="s">
        <v>65</v>
      </c>
      <c r="D51" s="16" t="s">
        <v>150</v>
      </c>
      <c r="E51" s="16" t="s">
        <v>150</v>
      </c>
      <c r="G51" s="46"/>
      <c r="H51" s="28"/>
      <c r="I51" s="46"/>
      <c r="J51" s="28"/>
      <c r="K51" s="46">
        <v>1</v>
      </c>
      <c r="L51" s="28"/>
      <c r="M51" s="46"/>
      <c r="N51" s="28">
        <v>1</v>
      </c>
    </row>
    <row r="52" spans="1:14" x14ac:dyDescent="0.25">
      <c r="B52" s="25">
        <f t="shared" si="0"/>
        <v>47</v>
      </c>
      <c r="C52" s="17" t="s">
        <v>48</v>
      </c>
      <c r="D52" s="18" t="s">
        <v>49</v>
      </c>
      <c r="E52" s="18" t="s">
        <v>50</v>
      </c>
      <c r="G52" s="46">
        <v>1</v>
      </c>
      <c r="H52" s="28">
        <v>1</v>
      </c>
      <c r="I52" s="46">
        <v>1</v>
      </c>
      <c r="J52" s="28"/>
      <c r="K52" s="46"/>
      <c r="L52" s="28"/>
      <c r="M52" s="46"/>
      <c r="N52" s="28"/>
    </row>
    <row r="53" spans="1:14" x14ac:dyDescent="0.25">
      <c r="A53" s="51"/>
      <c r="B53" s="25">
        <f t="shared" si="0"/>
        <v>48</v>
      </c>
      <c r="C53" s="17" t="s">
        <v>36</v>
      </c>
      <c r="D53" s="18" t="s">
        <v>35</v>
      </c>
      <c r="E53" s="18" t="s">
        <v>36</v>
      </c>
      <c r="G53" s="46"/>
      <c r="H53" s="28">
        <v>2</v>
      </c>
      <c r="I53" s="46"/>
      <c r="J53" s="28">
        <v>1</v>
      </c>
      <c r="K53" s="46"/>
      <c r="L53" s="28"/>
      <c r="M53" s="46"/>
      <c r="N53" s="28"/>
    </row>
    <row r="54" spans="1:14" x14ac:dyDescent="0.25">
      <c r="B54" s="25">
        <f t="shared" si="0"/>
        <v>49</v>
      </c>
      <c r="C54" s="17" t="s">
        <v>36</v>
      </c>
      <c r="D54" s="18" t="s">
        <v>52</v>
      </c>
      <c r="E54" s="18" t="s">
        <v>52</v>
      </c>
      <c r="G54" s="46"/>
      <c r="H54" s="28">
        <v>1</v>
      </c>
      <c r="I54" s="46">
        <v>1</v>
      </c>
      <c r="J54" s="28"/>
      <c r="K54" s="46"/>
      <c r="L54" s="28"/>
      <c r="M54" s="46"/>
      <c r="N54" s="28"/>
    </row>
    <row r="55" spans="1:14" x14ac:dyDescent="0.25">
      <c r="B55" s="25">
        <f t="shared" si="0"/>
        <v>50</v>
      </c>
      <c r="C55" s="40" t="s">
        <v>262</v>
      </c>
      <c r="D55" s="39" t="s">
        <v>54</v>
      </c>
      <c r="E55" s="39" t="s">
        <v>27</v>
      </c>
      <c r="G55" s="46"/>
      <c r="H55" s="28">
        <v>1</v>
      </c>
      <c r="I55" s="46">
        <v>1</v>
      </c>
      <c r="J55" s="28">
        <v>1</v>
      </c>
      <c r="K55" s="46"/>
      <c r="L55" s="28"/>
      <c r="M55" s="46"/>
      <c r="N55" s="28"/>
    </row>
    <row r="56" spans="1:14" x14ac:dyDescent="0.25">
      <c r="B56" s="25">
        <f t="shared" si="0"/>
        <v>51</v>
      </c>
      <c r="C56" s="40" t="s">
        <v>267</v>
      </c>
      <c r="D56" s="39" t="s">
        <v>150</v>
      </c>
      <c r="E56" s="39" t="s">
        <v>150</v>
      </c>
      <c r="G56" s="46"/>
      <c r="H56" s="28"/>
      <c r="I56" s="46">
        <v>1</v>
      </c>
      <c r="J56" s="28"/>
      <c r="K56" s="46"/>
      <c r="L56" s="28"/>
      <c r="M56" s="46"/>
      <c r="N56" s="28"/>
    </row>
    <row r="57" spans="1:14" x14ac:dyDescent="0.25">
      <c r="A57" s="51"/>
      <c r="B57" s="25">
        <f t="shared" si="0"/>
        <v>52</v>
      </c>
      <c r="C57" s="40" t="s">
        <v>270</v>
      </c>
      <c r="D57" s="39" t="s">
        <v>179</v>
      </c>
      <c r="E57" s="39" t="s">
        <v>179</v>
      </c>
      <c r="G57" s="46">
        <v>1</v>
      </c>
      <c r="H57" s="28"/>
      <c r="I57" s="46"/>
      <c r="J57" s="28">
        <v>1</v>
      </c>
      <c r="K57" s="46"/>
      <c r="L57" s="28"/>
      <c r="M57" s="46"/>
      <c r="N57" s="28"/>
    </row>
    <row r="58" spans="1:14" x14ac:dyDescent="0.25">
      <c r="A58" s="51"/>
      <c r="B58" s="25">
        <f t="shared" si="0"/>
        <v>53</v>
      </c>
      <c r="C58" s="26" t="s">
        <v>33</v>
      </c>
      <c r="D58" s="16" t="s">
        <v>150</v>
      </c>
      <c r="E58" s="16" t="s">
        <v>150</v>
      </c>
      <c r="G58" s="48"/>
      <c r="H58" s="28"/>
      <c r="I58" s="46"/>
      <c r="J58" s="28"/>
      <c r="K58" s="46">
        <v>1</v>
      </c>
      <c r="L58" s="28">
        <v>2</v>
      </c>
      <c r="M58" s="46"/>
      <c r="N58" s="28"/>
    </row>
    <row r="59" spans="1:14" x14ac:dyDescent="0.25">
      <c r="B59" s="25">
        <f t="shared" si="0"/>
        <v>54</v>
      </c>
      <c r="C59" s="15" t="s">
        <v>89</v>
      </c>
      <c r="D59" s="16" t="s">
        <v>150</v>
      </c>
      <c r="E59" s="16" t="s">
        <v>150</v>
      </c>
      <c r="G59" s="46">
        <v>1</v>
      </c>
      <c r="H59" s="28"/>
      <c r="I59" s="46">
        <v>1</v>
      </c>
      <c r="J59" s="28"/>
      <c r="K59" s="46"/>
      <c r="L59" s="28"/>
      <c r="M59" s="46"/>
      <c r="N59" s="28"/>
    </row>
    <row r="60" spans="1:14" x14ac:dyDescent="0.25">
      <c r="B60" s="25">
        <f t="shared" si="0"/>
        <v>55</v>
      </c>
      <c r="C60" s="15" t="s">
        <v>90</v>
      </c>
      <c r="D60" s="16" t="s">
        <v>150</v>
      </c>
      <c r="E60" s="16" t="s">
        <v>150</v>
      </c>
      <c r="G60" s="46"/>
      <c r="H60" s="28"/>
      <c r="I60" s="46"/>
      <c r="J60" s="28">
        <v>1</v>
      </c>
      <c r="K60" s="46"/>
      <c r="L60" s="28"/>
      <c r="M60" s="46"/>
      <c r="N60" s="28"/>
    </row>
    <row r="61" spans="1:14" x14ac:dyDescent="0.25">
      <c r="B61" s="25">
        <f t="shared" si="0"/>
        <v>56</v>
      </c>
      <c r="C61" s="15" t="s">
        <v>419</v>
      </c>
      <c r="D61" s="16" t="s">
        <v>15</v>
      </c>
      <c r="E61" s="16" t="s">
        <v>16</v>
      </c>
      <c r="G61" s="46"/>
      <c r="H61" s="28"/>
      <c r="I61" s="46"/>
      <c r="J61" s="28"/>
      <c r="K61" s="46">
        <v>1</v>
      </c>
      <c r="L61" s="28"/>
      <c r="M61" s="46"/>
      <c r="N61" s="28"/>
    </row>
    <row r="62" spans="1:14" x14ac:dyDescent="0.25">
      <c r="B62" s="25">
        <f t="shared" si="0"/>
        <v>57</v>
      </c>
      <c r="C62" s="15" t="s">
        <v>67</v>
      </c>
      <c r="D62" s="16" t="s">
        <v>150</v>
      </c>
      <c r="E62" s="16" t="s">
        <v>150</v>
      </c>
      <c r="G62" s="46"/>
      <c r="H62" s="28"/>
      <c r="I62" s="46"/>
      <c r="J62" s="28">
        <v>2</v>
      </c>
      <c r="K62" s="46"/>
      <c r="L62" s="28"/>
      <c r="M62" s="46"/>
      <c r="N62" s="28"/>
    </row>
    <row r="63" spans="1:14" x14ac:dyDescent="0.25">
      <c r="B63" s="25">
        <f t="shared" si="0"/>
        <v>58</v>
      </c>
      <c r="C63" s="26" t="s">
        <v>259</v>
      </c>
      <c r="D63" s="16" t="s">
        <v>150</v>
      </c>
      <c r="E63" s="16" t="s">
        <v>150</v>
      </c>
      <c r="G63" s="46"/>
      <c r="H63" s="28"/>
      <c r="I63" s="46"/>
      <c r="J63" s="28"/>
      <c r="K63" s="46"/>
      <c r="L63" s="28">
        <v>1</v>
      </c>
      <c r="M63" s="46">
        <v>1</v>
      </c>
      <c r="N63" s="28">
        <v>1</v>
      </c>
    </row>
    <row r="64" spans="1:14" x14ac:dyDescent="0.25">
      <c r="B64" s="25">
        <f t="shared" si="0"/>
        <v>59</v>
      </c>
      <c r="C64" s="26" t="s">
        <v>37</v>
      </c>
      <c r="D64" s="16" t="s">
        <v>150</v>
      </c>
      <c r="E64" s="16" t="s">
        <v>150</v>
      </c>
      <c r="G64" s="46"/>
      <c r="H64" s="28"/>
      <c r="I64" s="46"/>
      <c r="J64" s="28"/>
      <c r="K64" s="46">
        <v>3</v>
      </c>
      <c r="L64" s="28"/>
      <c r="M64" s="46"/>
      <c r="N64" s="28">
        <v>1</v>
      </c>
    </row>
    <row r="65" spans="1:14" x14ac:dyDescent="0.25">
      <c r="A65" s="51"/>
      <c r="B65" s="25">
        <f t="shared" si="0"/>
        <v>60</v>
      </c>
      <c r="C65" s="40" t="s">
        <v>37</v>
      </c>
      <c r="D65" s="39" t="s">
        <v>84</v>
      </c>
      <c r="E65" s="39" t="s">
        <v>19</v>
      </c>
      <c r="G65" s="46"/>
      <c r="H65" s="28"/>
      <c r="I65" s="46">
        <v>1</v>
      </c>
      <c r="J65" s="28">
        <v>1</v>
      </c>
      <c r="K65" s="46"/>
      <c r="L65" s="28"/>
      <c r="M65" s="46"/>
      <c r="N65" s="28"/>
    </row>
    <row r="66" spans="1:14" x14ac:dyDescent="0.25">
      <c r="B66" s="25">
        <f t="shared" si="0"/>
        <v>61</v>
      </c>
      <c r="C66" s="15" t="s">
        <v>91</v>
      </c>
      <c r="D66" s="16" t="s">
        <v>92</v>
      </c>
      <c r="E66" s="16" t="s">
        <v>8</v>
      </c>
      <c r="G66" s="46">
        <v>1</v>
      </c>
      <c r="H66" s="28"/>
      <c r="I66" s="46"/>
      <c r="J66" s="28">
        <v>1</v>
      </c>
      <c r="K66" s="46">
        <v>2</v>
      </c>
      <c r="L66" s="28"/>
      <c r="M66" s="46"/>
      <c r="N66" s="28"/>
    </row>
    <row r="67" spans="1:14" x14ac:dyDescent="0.25">
      <c r="B67" s="25">
        <f t="shared" si="0"/>
        <v>62</v>
      </c>
      <c r="C67" s="17" t="s">
        <v>56</v>
      </c>
      <c r="D67" s="18" t="s">
        <v>52</v>
      </c>
      <c r="E67" s="18" t="s">
        <v>52</v>
      </c>
      <c r="G67" s="46"/>
      <c r="H67" s="28"/>
      <c r="I67" s="46">
        <v>1</v>
      </c>
      <c r="J67" s="28"/>
      <c r="K67" s="46"/>
      <c r="L67" s="28"/>
      <c r="M67" s="46"/>
      <c r="N67" s="28"/>
    </row>
    <row r="68" spans="1:14" x14ac:dyDescent="0.25">
      <c r="A68" s="51"/>
      <c r="B68" s="25">
        <f t="shared" si="0"/>
        <v>63</v>
      </c>
      <c r="C68" s="15" t="s">
        <v>93</v>
      </c>
      <c r="D68" s="16" t="s">
        <v>93</v>
      </c>
      <c r="E68" s="16" t="s">
        <v>8</v>
      </c>
      <c r="G68" s="46">
        <v>1</v>
      </c>
      <c r="H68" s="28">
        <v>1</v>
      </c>
      <c r="I68" s="46"/>
      <c r="J68" s="28"/>
      <c r="K68" s="46"/>
      <c r="L68" s="28"/>
      <c r="M68" s="46"/>
      <c r="N68" s="28"/>
    </row>
    <row r="69" spans="1:14" x14ac:dyDescent="0.25">
      <c r="B69" s="25">
        <f t="shared" si="0"/>
        <v>64</v>
      </c>
      <c r="C69" s="15" t="s">
        <v>257</v>
      </c>
      <c r="D69" s="16" t="s">
        <v>150</v>
      </c>
      <c r="E69" s="16" t="s">
        <v>150</v>
      </c>
      <c r="G69" s="46">
        <v>1</v>
      </c>
      <c r="H69" s="28">
        <v>1</v>
      </c>
      <c r="I69" s="46"/>
      <c r="J69" s="28">
        <v>2</v>
      </c>
      <c r="K69" s="46"/>
      <c r="L69" s="28"/>
      <c r="M69" s="46"/>
      <c r="N69" s="28"/>
    </row>
    <row r="70" spans="1:14" x14ac:dyDescent="0.25">
      <c r="B70" s="25">
        <f t="shared" si="0"/>
        <v>65</v>
      </c>
      <c r="C70" s="15" t="s">
        <v>200</v>
      </c>
      <c r="D70" s="18" t="s">
        <v>179</v>
      </c>
      <c r="E70" s="18" t="s">
        <v>179</v>
      </c>
      <c r="G70" s="46">
        <v>1</v>
      </c>
      <c r="H70" s="28"/>
      <c r="I70" s="46">
        <v>1</v>
      </c>
      <c r="J70" s="28">
        <v>1</v>
      </c>
      <c r="K70" s="46"/>
      <c r="L70" s="28"/>
      <c r="M70" s="46"/>
      <c r="N70" s="28"/>
    </row>
    <row r="71" spans="1:14" x14ac:dyDescent="0.25">
      <c r="B71" s="25">
        <f t="shared" si="0"/>
        <v>66</v>
      </c>
      <c r="C71" s="26" t="s">
        <v>39</v>
      </c>
      <c r="D71" s="31" t="s">
        <v>150</v>
      </c>
      <c r="E71" s="31" t="s">
        <v>150</v>
      </c>
      <c r="G71" s="46"/>
      <c r="H71" s="28"/>
      <c r="I71" s="46"/>
      <c r="J71" s="28">
        <v>1</v>
      </c>
      <c r="K71" s="46"/>
      <c r="L71" s="28"/>
      <c r="M71" s="46">
        <v>1</v>
      </c>
      <c r="N71" s="28">
        <v>1</v>
      </c>
    </row>
    <row r="72" spans="1:14" x14ac:dyDescent="0.25">
      <c r="B72" s="25">
        <f t="shared" ref="B72:B104" si="1">B71+1</f>
        <v>67</v>
      </c>
      <c r="C72" s="17" t="s">
        <v>444</v>
      </c>
      <c r="D72" s="18" t="s">
        <v>201</v>
      </c>
      <c r="E72" s="18" t="s">
        <v>27</v>
      </c>
      <c r="G72" s="46">
        <v>1</v>
      </c>
      <c r="H72" s="28">
        <v>1</v>
      </c>
      <c r="I72" s="46"/>
      <c r="J72" s="28"/>
      <c r="K72" s="46">
        <v>1</v>
      </c>
      <c r="L72" s="28"/>
      <c r="M72" s="46"/>
      <c r="N72" s="28"/>
    </row>
    <row r="73" spans="1:14" x14ac:dyDescent="0.25">
      <c r="B73" s="25">
        <f t="shared" si="1"/>
        <v>68</v>
      </c>
      <c r="C73" s="15" t="s">
        <v>95</v>
      </c>
      <c r="D73" s="31" t="s">
        <v>150</v>
      </c>
      <c r="E73" s="31" t="s">
        <v>150</v>
      </c>
      <c r="G73" s="46">
        <v>2</v>
      </c>
      <c r="H73" s="28"/>
      <c r="I73" s="46"/>
      <c r="J73" s="28"/>
      <c r="K73" s="46"/>
      <c r="L73" s="28"/>
      <c r="M73" s="46"/>
      <c r="N73" s="28"/>
    </row>
    <row r="74" spans="1:14" x14ac:dyDescent="0.25">
      <c r="B74" s="25">
        <f t="shared" si="1"/>
        <v>69</v>
      </c>
      <c r="C74" s="26" t="s">
        <v>42</v>
      </c>
      <c r="D74" s="27" t="s">
        <v>19</v>
      </c>
      <c r="E74" s="16" t="s">
        <v>19</v>
      </c>
      <c r="G74" s="46"/>
      <c r="H74" s="28"/>
      <c r="I74" s="46"/>
      <c r="J74" s="28"/>
      <c r="K74" s="46">
        <v>1</v>
      </c>
      <c r="L74" s="28">
        <v>2</v>
      </c>
      <c r="M74" s="46"/>
      <c r="N74" s="28">
        <v>1</v>
      </c>
    </row>
    <row r="75" spans="1:14" x14ac:dyDescent="0.25">
      <c r="B75" s="25">
        <f t="shared" si="1"/>
        <v>70</v>
      </c>
      <c r="C75" s="17" t="s">
        <v>23</v>
      </c>
      <c r="D75" s="18" t="s">
        <v>24</v>
      </c>
      <c r="E75" s="18" t="s">
        <v>25</v>
      </c>
      <c r="G75" s="47"/>
      <c r="H75" s="28">
        <v>1</v>
      </c>
      <c r="I75" s="46"/>
      <c r="J75" s="28"/>
      <c r="K75" s="46">
        <v>1</v>
      </c>
      <c r="L75" s="28"/>
      <c r="M75" s="46"/>
      <c r="N75" s="28"/>
    </row>
    <row r="76" spans="1:14" x14ac:dyDescent="0.25">
      <c r="B76" s="25">
        <f t="shared" si="1"/>
        <v>71</v>
      </c>
      <c r="C76" s="15" t="s">
        <v>96</v>
      </c>
      <c r="D76" s="31" t="s">
        <v>150</v>
      </c>
      <c r="E76" s="31" t="s">
        <v>150</v>
      </c>
      <c r="G76" s="46"/>
      <c r="H76" s="28">
        <v>1</v>
      </c>
      <c r="I76" s="46"/>
      <c r="J76" s="28">
        <v>1</v>
      </c>
      <c r="K76" s="46"/>
      <c r="L76" s="28"/>
      <c r="M76" s="46"/>
      <c r="N76" s="28"/>
    </row>
    <row r="77" spans="1:14" x14ac:dyDescent="0.25">
      <c r="B77" s="25">
        <f t="shared" si="1"/>
        <v>72</v>
      </c>
      <c r="C77" s="15" t="s">
        <v>6</v>
      </c>
      <c r="D77" s="31" t="s">
        <v>150</v>
      </c>
      <c r="E77" s="31" t="s">
        <v>150</v>
      </c>
      <c r="G77" s="46"/>
      <c r="H77" s="28"/>
      <c r="I77" s="46"/>
      <c r="J77" s="28">
        <v>2</v>
      </c>
      <c r="K77" s="46"/>
      <c r="L77" s="28"/>
      <c r="M77" s="46">
        <v>1</v>
      </c>
      <c r="N77" s="28"/>
    </row>
    <row r="78" spans="1:14" x14ac:dyDescent="0.25">
      <c r="A78" s="51"/>
      <c r="B78" s="25">
        <f t="shared" si="1"/>
        <v>73</v>
      </c>
      <c r="C78" s="17" t="s">
        <v>6</v>
      </c>
      <c r="D78" s="18" t="s">
        <v>205</v>
      </c>
      <c r="E78" s="18" t="s">
        <v>8</v>
      </c>
      <c r="G78" s="46">
        <v>1</v>
      </c>
      <c r="H78" s="28"/>
      <c r="I78" s="46"/>
      <c r="J78" s="28"/>
      <c r="K78" s="46"/>
      <c r="L78" s="28"/>
      <c r="M78" s="46">
        <v>1</v>
      </c>
      <c r="N78" s="28"/>
    </row>
    <row r="79" spans="1:14" x14ac:dyDescent="0.25">
      <c r="B79" s="25">
        <f t="shared" si="1"/>
        <v>74</v>
      </c>
      <c r="C79" s="17" t="s">
        <v>28</v>
      </c>
      <c r="D79" s="18" t="s">
        <v>29</v>
      </c>
      <c r="E79" s="18" t="s">
        <v>29</v>
      </c>
      <c r="G79" s="46"/>
      <c r="H79" s="28"/>
      <c r="I79" s="46">
        <v>2</v>
      </c>
      <c r="J79" s="28"/>
      <c r="K79" s="46"/>
      <c r="L79" s="28"/>
      <c r="M79" s="46"/>
      <c r="N79" s="28"/>
    </row>
    <row r="80" spans="1:14" x14ac:dyDescent="0.25">
      <c r="B80" s="25">
        <f t="shared" si="1"/>
        <v>75</v>
      </c>
      <c r="C80" s="15" t="s">
        <v>72</v>
      </c>
      <c r="D80" s="31" t="s">
        <v>150</v>
      </c>
      <c r="E80" s="31" t="s">
        <v>150</v>
      </c>
      <c r="G80" s="46"/>
      <c r="H80" s="28"/>
      <c r="I80" s="46"/>
      <c r="J80" s="28">
        <v>2</v>
      </c>
      <c r="K80" s="46">
        <v>1</v>
      </c>
      <c r="L80" s="28"/>
      <c r="M80" s="46">
        <v>1</v>
      </c>
      <c r="N80" s="28"/>
    </row>
    <row r="81" spans="1:14" x14ac:dyDescent="0.25">
      <c r="B81" s="25">
        <f t="shared" si="1"/>
        <v>76</v>
      </c>
      <c r="C81" s="15" t="s">
        <v>73</v>
      </c>
      <c r="D81" s="31" t="s">
        <v>150</v>
      </c>
      <c r="E81" s="31" t="s">
        <v>150</v>
      </c>
      <c r="G81" s="46"/>
      <c r="H81" s="28"/>
      <c r="I81" s="46"/>
      <c r="J81" s="28">
        <v>1</v>
      </c>
      <c r="K81" s="46"/>
      <c r="L81" s="28">
        <v>1</v>
      </c>
      <c r="M81" s="46"/>
      <c r="N81" s="28"/>
    </row>
    <row r="82" spans="1:14" x14ac:dyDescent="0.25">
      <c r="B82" s="25">
        <f t="shared" si="1"/>
        <v>77</v>
      </c>
      <c r="C82" s="26" t="s">
        <v>45</v>
      </c>
      <c r="D82" s="31" t="s">
        <v>150</v>
      </c>
      <c r="E82" s="31" t="s">
        <v>150</v>
      </c>
      <c r="G82" s="46"/>
      <c r="H82" s="28"/>
      <c r="I82" s="46">
        <v>1</v>
      </c>
      <c r="J82" s="28"/>
      <c r="K82" s="46">
        <v>1</v>
      </c>
      <c r="L82" s="28"/>
      <c r="M82" s="46"/>
      <c r="N82" s="28"/>
    </row>
    <row r="83" spans="1:14" x14ac:dyDescent="0.25">
      <c r="B83" s="25">
        <f t="shared" si="1"/>
        <v>78</v>
      </c>
      <c r="C83" s="17" t="s">
        <v>411</v>
      </c>
      <c r="D83" s="18" t="s">
        <v>150</v>
      </c>
      <c r="E83" s="18" t="s">
        <v>150</v>
      </c>
      <c r="G83" s="46"/>
      <c r="H83" s="28"/>
      <c r="I83" s="46"/>
      <c r="J83" s="28">
        <v>1</v>
      </c>
      <c r="K83" s="46">
        <v>1</v>
      </c>
      <c r="L83" s="28"/>
      <c r="M83" s="46"/>
      <c r="N83" s="28"/>
    </row>
    <row r="84" spans="1:14" x14ac:dyDescent="0.25">
      <c r="B84" s="25">
        <f t="shared" si="1"/>
        <v>79</v>
      </c>
      <c r="C84" s="17" t="s">
        <v>187</v>
      </c>
      <c r="D84" s="18" t="s">
        <v>191</v>
      </c>
      <c r="E84" s="18" t="s">
        <v>191</v>
      </c>
      <c r="G84" s="46">
        <v>1</v>
      </c>
      <c r="H84" s="28"/>
      <c r="I84" s="46">
        <v>1</v>
      </c>
      <c r="J84" s="28">
        <v>1</v>
      </c>
      <c r="K84" s="46">
        <v>1</v>
      </c>
      <c r="L84" s="28"/>
      <c r="M84" s="46"/>
      <c r="N84" s="28"/>
    </row>
    <row r="85" spans="1:14" x14ac:dyDescent="0.25">
      <c r="B85" s="25">
        <f t="shared" si="1"/>
        <v>80</v>
      </c>
      <c r="C85" s="26" t="s">
        <v>47</v>
      </c>
      <c r="D85" s="31" t="s">
        <v>150</v>
      </c>
      <c r="E85" s="31" t="s">
        <v>150</v>
      </c>
      <c r="G85" s="46"/>
      <c r="H85" s="28"/>
      <c r="I85" s="46"/>
      <c r="J85" s="28"/>
      <c r="K85" s="46">
        <v>1</v>
      </c>
      <c r="L85" s="28"/>
      <c r="M85" s="46">
        <v>1</v>
      </c>
      <c r="N85" s="28"/>
    </row>
    <row r="86" spans="1:14" x14ac:dyDescent="0.25">
      <c r="B86" s="25">
        <f t="shared" si="1"/>
        <v>81</v>
      </c>
      <c r="C86" s="15" t="s">
        <v>97</v>
      </c>
      <c r="D86" s="16" t="s">
        <v>52</v>
      </c>
      <c r="E86" s="16" t="s">
        <v>52</v>
      </c>
      <c r="G86" s="46"/>
      <c r="H86" s="28">
        <v>1</v>
      </c>
      <c r="I86" s="46"/>
      <c r="J86" s="28">
        <v>1</v>
      </c>
      <c r="K86" s="46"/>
      <c r="L86" s="28"/>
      <c r="M86" s="46"/>
      <c r="N86" s="28"/>
    </row>
    <row r="87" spans="1:14" x14ac:dyDescent="0.25">
      <c r="B87" s="25">
        <f t="shared" si="1"/>
        <v>82</v>
      </c>
      <c r="C87" s="15" t="s">
        <v>98</v>
      </c>
      <c r="D87" s="16" t="s">
        <v>59</v>
      </c>
      <c r="E87" s="16" t="s">
        <v>59</v>
      </c>
      <c r="G87" s="46"/>
      <c r="H87" s="28">
        <v>2</v>
      </c>
      <c r="I87" s="46"/>
      <c r="J87" s="28"/>
      <c r="K87" s="46"/>
      <c r="L87" s="28"/>
      <c r="M87" s="46"/>
      <c r="N87" s="28"/>
    </row>
    <row r="88" spans="1:14" x14ac:dyDescent="0.25">
      <c r="B88" s="25">
        <f t="shared" si="1"/>
        <v>83</v>
      </c>
      <c r="C88" s="15" t="s">
        <v>99</v>
      </c>
      <c r="D88" s="16" t="s">
        <v>150</v>
      </c>
      <c r="E88" s="16" t="s">
        <v>150</v>
      </c>
      <c r="G88" s="46">
        <v>1</v>
      </c>
      <c r="H88" s="28">
        <v>1</v>
      </c>
      <c r="I88" s="46"/>
      <c r="J88" s="28"/>
      <c r="K88" s="46"/>
      <c r="L88" s="28"/>
      <c r="M88" s="46"/>
      <c r="N88" s="28"/>
    </row>
    <row r="89" spans="1:14" x14ac:dyDescent="0.25">
      <c r="B89" s="25">
        <f t="shared" si="1"/>
        <v>84</v>
      </c>
      <c r="C89" s="15" t="s">
        <v>485</v>
      </c>
      <c r="D89" s="16" t="s">
        <v>54</v>
      </c>
      <c r="E89" s="16" t="s">
        <v>27</v>
      </c>
      <c r="G89" s="46"/>
      <c r="H89" s="28"/>
      <c r="I89" s="46"/>
      <c r="J89" s="28">
        <v>2</v>
      </c>
      <c r="K89" s="46"/>
      <c r="L89" s="28"/>
      <c r="M89" s="46"/>
      <c r="N89" s="28"/>
    </row>
    <row r="90" spans="1:14" x14ac:dyDescent="0.25">
      <c r="B90" s="25">
        <f t="shared" si="1"/>
        <v>85</v>
      </c>
      <c r="C90" s="17" t="s">
        <v>17</v>
      </c>
      <c r="D90" s="18" t="s">
        <v>18</v>
      </c>
      <c r="E90" s="18" t="s">
        <v>19</v>
      </c>
      <c r="G90" s="46"/>
      <c r="H90" s="28">
        <v>1</v>
      </c>
      <c r="I90" s="46">
        <v>1</v>
      </c>
      <c r="J90" s="28"/>
      <c r="K90" s="46"/>
      <c r="L90" s="28"/>
      <c r="M90" s="46"/>
      <c r="N90" s="28"/>
    </row>
    <row r="91" spans="1:14" x14ac:dyDescent="0.25">
      <c r="B91" s="25">
        <f t="shared" si="1"/>
        <v>86</v>
      </c>
      <c r="C91" s="17" t="s">
        <v>483</v>
      </c>
      <c r="D91" s="18" t="s">
        <v>68</v>
      </c>
      <c r="E91" s="18" t="s">
        <v>69</v>
      </c>
      <c r="G91" s="46"/>
      <c r="H91" s="28">
        <v>2</v>
      </c>
      <c r="I91" s="46"/>
      <c r="J91" s="28"/>
      <c r="K91" s="46"/>
      <c r="L91" s="28">
        <v>1</v>
      </c>
      <c r="M91" s="46"/>
      <c r="N91" s="28"/>
    </row>
    <row r="92" spans="1:14" x14ac:dyDescent="0.25">
      <c r="B92" s="25">
        <f t="shared" si="1"/>
        <v>87</v>
      </c>
      <c r="C92" s="15" t="s">
        <v>202</v>
      </c>
      <c r="D92" s="16" t="s">
        <v>150</v>
      </c>
      <c r="E92" s="16" t="s">
        <v>150</v>
      </c>
      <c r="G92" s="46"/>
      <c r="H92" s="28">
        <v>1</v>
      </c>
      <c r="I92" s="46"/>
      <c r="J92" s="28">
        <v>1</v>
      </c>
      <c r="K92" s="46"/>
      <c r="L92" s="28"/>
      <c r="M92" s="46"/>
      <c r="N92" s="28"/>
    </row>
    <row r="93" spans="1:14" x14ac:dyDescent="0.25">
      <c r="A93" s="51"/>
      <c r="B93" s="25">
        <f t="shared" si="1"/>
        <v>88</v>
      </c>
      <c r="C93" s="15" t="s">
        <v>203</v>
      </c>
      <c r="D93" s="16" t="s">
        <v>190</v>
      </c>
      <c r="E93" s="16" t="s">
        <v>190</v>
      </c>
      <c r="G93" s="46"/>
      <c r="H93" s="28">
        <v>1</v>
      </c>
      <c r="I93" s="46"/>
      <c r="J93" s="28">
        <v>1</v>
      </c>
      <c r="K93" s="46"/>
      <c r="L93" s="28">
        <v>1</v>
      </c>
      <c r="M93" s="46"/>
      <c r="N93" s="28"/>
    </row>
    <row r="94" spans="1:14" x14ac:dyDescent="0.25">
      <c r="B94" s="25">
        <f t="shared" si="1"/>
        <v>89</v>
      </c>
      <c r="C94" s="40" t="s">
        <v>266</v>
      </c>
      <c r="D94" s="39" t="s">
        <v>150</v>
      </c>
      <c r="E94" s="39" t="s">
        <v>150</v>
      </c>
      <c r="G94" s="46"/>
      <c r="H94" s="28"/>
      <c r="I94" s="46">
        <v>1</v>
      </c>
      <c r="J94" s="28"/>
      <c r="K94" s="46"/>
      <c r="L94" s="28"/>
      <c r="M94" s="46"/>
      <c r="N94" s="28"/>
    </row>
    <row r="95" spans="1:14" x14ac:dyDescent="0.25">
      <c r="B95" s="25">
        <f t="shared" si="1"/>
        <v>90</v>
      </c>
      <c r="C95" s="42" t="s">
        <v>284</v>
      </c>
      <c r="D95" s="38" t="s">
        <v>282</v>
      </c>
      <c r="E95" s="38" t="s">
        <v>8</v>
      </c>
      <c r="G95" s="46">
        <v>1</v>
      </c>
      <c r="H95" s="28"/>
      <c r="I95" s="46"/>
      <c r="J95" s="28"/>
      <c r="K95" s="46"/>
      <c r="L95" s="28"/>
      <c r="M95" s="46"/>
      <c r="N95" s="28"/>
    </row>
    <row r="96" spans="1:14" x14ac:dyDescent="0.25">
      <c r="B96" s="25">
        <f t="shared" si="1"/>
        <v>91</v>
      </c>
      <c r="C96" s="17" t="s">
        <v>66</v>
      </c>
      <c r="D96" s="18" t="s">
        <v>180</v>
      </c>
      <c r="E96" s="18" t="s">
        <v>180</v>
      </c>
      <c r="G96" s="46"/>
      <c r="H96" s="28"/>
      <c r="I96" s="46">
        <v>1</v>
      </c>
      <c r="J96" s="28"/>
      <c r="K96" s="46"/>
      <c r="L96" s="28"/>
      <c r="M96" s="46"/>
      <c r="N96" s="28"/>
    </row>
    <row r="97" spans="2:14" x14ac:dyDescent="0.25">
      <c r="B97" s="25">
        <f t="shared" si="1"/>
        <v>92</v>
      </c>
      <c r="C97" s="17" t="s">
        <v>58</v>
      </c>
      <c r="D97" s="18" t="s">
        <v>59</v>
      </c>
      <c r="E97" s="18" t="s">
        <v>59</v>
      </c>
      <c r="G97" s="46"/>
      <c r="H97" s="28"/>
      <c r="I97" s="46">
        <v>1</v>
      </c>
      <c r="J97" s="28">
        <v>2</v>
      </c>
      <c r="K97" s="46"/>
      <c r="L97" s="28">
        <v>1</v>
      </c>
      <c r="M97" s="46"/>
      <c r="N97" s="28"/>
    </row>
    <row r="98" spans="2:14" x14ac:dyDescent="0.25">
      <c r="B98" s="25">
        <f t="shared" si="1"/>
        <v>93</v>
      </c>
      <c r="C98" s="15" t="s">
        <v>75</v>
      </c>
      <c r="D98" s="31" t="s">
        <v>150</v>
      </c>
      <c r="E98" s="31" t="s">
        <v>150</v>
      </c>
      <c r="G98" s="46"/>
      <c r="H98" s="28"/>
      <c r="I98" s="46"/>
      <c r="J98" s="28">
        <v>3</v>
      </c>
      <c r="K98" s="46"/>
      <c r="L98" s="28"/>
      <c r="M98" s="46"/>
      <c r="N98" s="28"/>
    </row>
    <row r="99" spans="2:14" x14ac:dyDescent="0.25">
      <c r="B99" s="25">
        <f t="shared" si="1"/>
        <v>94</v>
      </c>
      <c r="C99" s="15" t="s">
        <v>76</v>
      </c>
      <c r="D99" s="31" t="s">
        <v>150</v>
      </c>
      <c r="E99" s="31" t="s">
        <v>150</v>
      </c>
      <c r="G99" s="46"/>
      <c r="H99" s="28">
        <v>2</v>
      </c>
      <c r="I99" s="46"/>
      <c r="J99" s="28"/>
      <c r="K99" s="46">
        <v>1</v>
      </c>
      <c r="L99" s="28"/>
      <c r="M99" s="46"/>
      <c r="N99" s="28"/>
    </row>
    <row r="100" spans="2:14" x14ac:dyDescent="0.25">
      <c r="B100" s="25">
        <f t="shared" si="1"/>
        <v>95</v>
      </c>
      <c r="C100" s="40" t="s">
        <v>268</v>
      </c>
      <c r="D100" s="39" t="s">
        <v>150</v>
      </c>
      <c r="E100" s="39" t="s">
        <v>150</v>
      </c>
      <c r="G100" s="46">
        <v>1</v>
      </c>
      <c r="H100" s="28"/>
      <c r="I100" s="46"/>
      <c r="J100" s="28"/>
      <c r="K100" s="46"/>
      <c r="L100" s="28"/>
      <c r="M100" s="46"/>
      <c r="N100" s="28"/>
    </row>
    <row r="101" spans="2:14" x14ac:dyDescent="0.25">
      <c r="B101" s="25">
        <f t="shared" si="1"/>
        <v>96</v>
      </c>
      <c r="C101" s="40" t="s">
        <v>12</v>
      </c>
      <c r="D101" s="39" t="s">
        <v>87</v>
      </c>
      <c r="E101" s="39" t="s">
        <v>87</v>
      </c>
      <c r="G101" s="46"/>
      <c r="H101" s="28">
        <v>1</v>
      </c>
      <c r="I101" s="46"/>
      <c r="J101" s="28">
        <v>1</v>
      </c>
      <c r="K101" s="46"/>
      <c r="L101" s="28"/>
      <c r="M101" s="46"/>
      <c r="N101" s="28"/>
    </row>
    <row r="102" spans="2:14" x14ac:dyDescent="0.25">
      <c r="B102" s="25">
        <f t="shared" si="1"/>
        <v>97</v>
      </c>
      <c r="C102" s="26" t="s">
        <v>12</v>
      </c>
      <c r="D102" s="31" t="s">
        <v>150</v>
      </c>
      <c r="E102" s="31" t="s">
        <v>150</v>
      </c>
      <c r="G102" s="46"/>
      <c r="H102" s="28"/>
      <c r="I102" s="46"/>
      <c r="J102" s="28">
        <v>2</v>
      </c>
      <c r="K102" s="46">
        <v>2</v>
      </c>
      <c r="L102" s="28"/>
      <c r="M102" s="46"/>
      <c r="N102" s="28"/>
    </row>
    <row r="103" spans="2:14" x14ac:dyDescent="0.25">
      <c r="B103" s="25">
        <f t="shared" si="1"/>
        <v>98</v>
      </c>
      <c r="C103" s="17" t="s">
        <v>12</v>
      </c>
      <c r="D103" s="18" t="s">
        <v>13</v>
      </c>
      <c r="E103" s="18" t="s">
        <v>8</v>
      </c>
      <c r="G103" s="46">
        <v>1</v>
      </c>
      <c r="H103" s="28">
        <v>1</v>
      </c>
      <c r="I103" s="46"/>
      <c r="J103" s="28"/>
      <c r="K103" s="46"/>
      <c r="L103" s="28"/>
      <c r="M103" s="46"/>
      <c r="N103" s="28"/>
    </row>
    <row r="104" spans="2:14" x14ac:dyDescent="0.25">
      <c r="B104" s="25">
        <f t="shared" si="1"/>
        <v>99</v>
      </c>
      <c r="C104" s="17" t="s">
        <v>70</v>
      </c>
      <c r="D104" s="16" t="s">
        <v>190</v>
      </c>
      <c r="E104" s="16" t="s">
        <v>190</v>
      </c>
      <c r="G104" s="46">
        <v>1</v>
      </c>
      <c r="H104" s="28">
        <v>1</v>
      </c>
      <c r="I104" s="46"/>
      <c r="J104" s="28"/>
      <c r="K104" s="46"/>
      <c r="L104" s="28"/>
      <c r="M104" s="46"/>
      <c r="N104" s="28"/>
    </row>
    <row r="105" spans="2:14" x14ac:dyDescent="0.25">
      <c r="G105" s="19"/>
      <c r="H105" s="19"/>
      <c r="I105" s="19"/>
      <c r="J105" s="19"/>
      <c r="K105" s="19"/>
      <c r="L105" s="19"/>
      <c r="M105" s="19"/>
      <c r="N105" s="19"/>
    </row>
    <row r="106" spans="2:14" x14ac:dyDescent="0.25">
      <c r="G106" s="19"/>
      <c r="H106" s="19"/>
      <c r="I106" s="19"/>
      <c r="J106" s="19"/>
      <c r="K106" s="19"/>
      <c r="L106" s="19"/>
      <c r="M106" s="19"/>
      <c r="N106" s="19"/>
    </row>
    <row r="107" spans="2:14" x14ac:dyDescent="0.25">
      <c r="G107" s="19"/>
      <c r="H107" s="19"/>
      <c r="I107" s="19"/>
      <c r="J107" s="19"/>
      <c r="K107" s="19"/>
      <c r="L107" s="19"/>
      <c r="M107" s="19"/>
      <c r="N107" s="19"/>
    </row>
    <row r="108" spans="2:14" x14ac:dyDescent="0.25">
      <c r="G108" s="19"/>
      <c r="H108" s="19"/>
      <c r="I108" s="19"/>
      <c r="J108" s="19"/>
      <c r="K108" s="19"/>
      <c r="L108" s="19"/>
      <c r="M108" s="19"/>
      <c r="N108" s="19"/>
    </row>
    <row r="109" spans="2:14" x14ac:dyDescent="0.25">
      <c r="G109" s="19"/>
      <c r="H109" s="19"/>
      <c r="I109" s="19"/>
      <c r="J109" s="19"/>
      <c r="K109" s="19"/>
      <c r="L109" s="19"/>
      <c r="M109" s="19"/>
      <c r="N109" s="19"/>
    </row>
    <row r="110" spans="2:14" x14ac:dyDescent="0.25">
      <c r="G110" s="19"/>
      <c r="H110" s="19"/>
      <c r="I110" s="19"/>
      <c r="J110" s="19"/>
      <c r="K110" s="19"/>
      <c r="L110" s="19"/>
      <c r="M110" s="19"/>
      <c r="N110" s="19"/>
    </row>
    <row r="111" spans="2:14" x14ac:dyDescent="0.25">
      <c r="G111" s="19"/>
      <c r="H111" s="19"/>
      <c r="I111" s="19"/>
      <c r="J111" s="19"/>
      <c r="K111" s="19"/>
      <c r="L111" s="19"/>
      <c r="M111" s="19"/>
      <c r="N111" s="19"/>
    </row>
    <row r="112" spans="2:14" x14ac:dyDescent="0.25">
      <c r="G112" s="19"/>
      <c r="H112" s="19"/>
      <c r="I112" s="19"/>
      <c r="J112" s="19"/>
      <c r="K112" s="19"/>
      <c r="L112" s="19"/>
      <c r="M112" s="19"/>
      <c r="N112" s="19"/>
    </row>
    <row r="113" spans="7:14" x14ac:dyDescent="0.25">
      <c r="G113" s="19"/>
      <c r="H113" s="19"/>
      <c r="I113" s="19"/>
      <c r="J113" s="19"/>
      <c r="K113" s="19"/>
      <c r="L113" s="19"/>
      <c r="M113" s="19"/>
      <c r="N113" s="19"/>
    </row>
    <row r="114" spans="7:14" x14ac:dyDescent="0.25">
      <c r="G114" s="19"/>
      <c r="H114" s="19"/>
      <c r="I114" s="19"/>
      <c r="J114" s="19"/>
      <c r="K114" s="19"/>
      <c r="L114" s="19"/>
      <c r="M114" s="19"/>
      <c r="N114" s="19"/>
    </row>
    <row r="115" spans="7:14" x14ac:dyDescent="0.25">
      <c r="G115" s="19"/>
      <c r="H115" s="19"/>
      <c r="I115" s="19"/>
      <c r="J115" s="19"/>
      <c r="K115" s="19"/>
      <c r="L115" s="19"/>
      <c r="M115" s="19"/>
      <c r="N115" s="19"/>
    </row>
    <row r="116" spans="7:14" x14ac:dyDescent="0.25">
      <c r="G116" s="19"/>
      <c r="H116" s="19"/>
      <c r="I116" s="19"/>
      <c r="J116" s="19"/>
      <c r="K116" s="19"/>
      <c r="L116" s="19"/>
      <c r="M116" s="19"/>
      <c r="N116" s="19"/>
    </row>
    <row r="117" spans="7:14" x14ac:dyDescent="0.25">
      <c r="G117" s="19"/>
      <c r="H117" s="19"/>
      <c r="I117" s="19"/>
      <c r="J117" s="19"/>
      <c r="K117" s="19"/>
      <c r="L117" s="19"/>
      <c r="M117" s="19"/>
      <c r="N117" s="19"/>
    </row>
    <row r="118" spans="7:14" x14ac:dyDescent="0.25">
      <c r="G118" s="19"/>
      <c r="H118" s="19"/>
      <c r="I118" s="19"/>
      <c r="J118" s="19"/>
      <c r="K118" s="19"/>
      <c r="L118" s="19"/>
      <c r="M118" s="19"/>
      <c r="N118" s="19"/>
    </row>
    <row r="119" spans="7:14" x14ac:dyDescent="0.25">
      <c r="G119" s="19"/>
      <c r="H119" s="19"/>
      <c r="I119" s="19"/>
      <c r="J119" s="19"/>
      <c r="K119" s="19"/>
      <c r="L119" s="19"/>
      <c r="M119" s="19"/>
      <c r="N119" s="19"/>
    </row>
    <row r="120" spans="7:14" x14ac:dyDescent="0.25">
      <c r="G120" s="19"/>
      <c r="H120" s="19"/>
      <c r="I120" s="19"/>
      <c r="J120" s="19"/>
      <c r="K120" s="19"/>
      <c r="L120" s="19"/>
      <c r="M120" s="19"/>
      <c r="N120" s="19"/>
    </row>
    <row r="121" spans="7:14" x14ac:dyDescent="0.25">
      <c r="G121" s="19"/>
      <c r="H121" s="19"/>
      <c r="I121" s="19"/>
      <c r="J121" s="19"/>
      <c r="K121" s="19"/>
      <c r="L121" s="19"/>
      <c r="M121" s="19"/>
      <c r="N121" s="19"/>
    </row>
    <row r="122" spans="7:14" x14ac:dyDescent="0.25">
      <c r="G122" s="19"/>
      <c r="H122" s="19"/>
      <c r="I122" s="19"/>
      <c r="J122" s="19"/>
      <c r="K122" s="19"/>
      <c r="L122" s="19"/>
      <c r="M122" s="19"/>
      <c r="N122" s="19"/>
    </row>
    <row r="123" spans="7:14" x14ac:dyDescent="0.25">
      <c r="G123" s="19"/>
      <c r="H123" s="19"/>
      <c r="I123" s="19"/>
      <c r="J123" s="19"/>
      <c r="K123" s="19"/>
      <c r="L123" s="19"/>
      <c r="M123" s="19"/>
      <c r="N123" s="19"/>
    </row>
    <row r="124" spans="7:14" x14ac:dyDescent="0.25">
      <c r="G124" s="19"/>
      <c r="H124" s="19"/>
      <c r="I124" s="19"/>
      <c r="J124" s="19"/>
      <c r="K124" s="19"/>
      <c r="L124" s="19"/>
      <c r="M124" s="19"/>
      <c r="N124" s="19"/>
    </row>
    <row r="125" spans="7:14" x14ac:dyDescent="0.25">
      <c r="G125" s="19"/>
      <c r="H125" s="19"/>
      <c r="I125" s="19"/>
      <c r="J125" s="19"/>
      <c r="K125" s="19"/>
      <c r="L125" s="19"/>
      <c r="M125" s="19"/>
      <c r="N125" s="19"/>
    </row>
    <row r="126" spans="7:14" x14ac:dyDescent="0.25">
      <c r="G126" s="19"/>
      <c r="H126" s="19"/>
      <c r="I126" s="19"/>
      <c r="J126" s="19"/>
      <c r="K126" s="19"/>
      <c r="L126" s="19"/>
      <c r="M126" s="19"/>
      <c r="N126" s="19"/>
    </row>
    <row r="127" spans="7:14" x14ac:dyDescent="0.25">
      <c r="G127" s="19"/>
      <c r="H127" s="19"/>
      <c r="I127" s="19"/>
      <c r="J127" s="19"/>
      <c r="K127" s="19"/>
      <c r="L127" s="19"/>
      <c r="M127" s="19"/>
      <c r="N127" s="19"/>
    </row>
    <row r="128" spans="7:14" x14ac:dyDescent="0.25">
      <c r="G128" s="19"/>
      <c r="H128" s="19"/>
      <c r="I128" s="19"/>
      <c r="J128" s="19"/>
      <c r="K128" s="19"/>
      <c r="L128" s="19"/>
      <c r="M128" s="19"/>
      <c r="N128" s="19"/>
    </row>
    <row r="129" spans="7:14" x14ac:dyDescent="0.25">
      <c r="G129" s="19"/>
      <c r="H129" s="19"/>
      <c r="I129" s="19"/>
      <c r="J129" s="19"/>
      <c r="K129" s="19"/>
      <c r="L129" s="19"/>
      <c r="M129" s="19"/>
      <c r="N129" s="19"/>
    </row>
    <row r="130" spans="7:14" x14ac:dyDescent="0.25">
      <c r="G130" s="19"/>
      <c r="H130" s="19"/>
      <c r="I130" s="19"/>
      <c r="J130" s="19"/>
      <c r="K130" s="19"/>
      <c r="L130" s="19"/>
      <c r="M130" s="19"/>
      <c r="N130" s="19"/>
    </row>
    <row r="131" spans="7:14" x14ac:dyDescent="0.25">
      <c r="G131" s="19"/>
      <c r="H131" s="19"/>
      <c r="I131" s="19"/>
      <c r="J131" s="19"/>
      <c r="K131" s="19"/>
      <c r="L131" s="19"/>
      <c r="M131" s="19"/>
      <c r="N131" s="19"/>
    </row>
    <row r="132" spans="7:14" x14ac:dyDescent="0.25">
      <c r="G132" s="19"/>
      <c r="H132" s="19"/>
      <c r="I132" s="19"/>
      <c r="J132" s="19"/>
      <c r="K132" s="19"/>
      <c r="L132" s="19"/>
      <c r="M132" s="19"/>
      <c r="N132" s="19"/>
    </row>
    <row r="133" spans="7:14" x14ac:dyDescent="0.25">
      <c r="G133" s="19"/>
      <c r="H133" s="19"/>
      <c r="I133" s="19"/>
      <c r="J133" s="19"/>
      <c r="K133" s="19"/>
      <c r="L133" s="19"/>
      <c r="M133" s="19"/>
      <c r="N133" s="19"/>
    </row>
    <row r="134" spans="7:14" x14ac:dyDescent="0.25">
      <c r="G134" s="19"/>
      <c r="H134" s="19"/>
      <c r="I134" s="19"/>
      <c r="J134" s="19"/>
      <c r="K134" s="19"/>
      <c r="L134" s="19"/>
      <c r="M134" s="19"/>
      <c r="N134" s="19"/>
    </row>
    <row r="135" spans="7:14" x14ac:dyDescent="0.25">
      <c r="G135" s="19"/>
      <c r="H135" s="19"/>
      <c r="I135" s="19"/>
      <c r="J135" s="19"/>
      <c r="K135" s="19"/>
      <c r="L135" s="19"/>
      <c r="M135" s="19"/>
      <c r="N135" s="19"/>
    </row>
    <row r="136" spans="7:14" x14ac:dyDescent="0.25">
      <c r="G136" s="19"/>
      <c r="H136" s="19"/>
      <c r="I136" s="19"/>
      <c r="J136" s="19"/>
      <c r="K136" s="19"/>
      <c r="L136" s="19"/>
      <c r="M136" s="19"/>
      <c r="N136" s="19"/>
    </row>
    <row r="137" spans="7:14" x14ac:dyDescent="0.25">
      <c r="G137" s="19"/>
      <c r="H137" s="19"/>
      <c r="I137" s="19"/>
      <c r="J137" s="19"/>
      <c r="K137" s="19"/>
      <c r="L137" s="19"/>
      <c r="M137" s="19"/>
      <c r="N137" s="19"/>
    </row>
    <row r="138" spans="7:14" x14ac:dyDescent="0.25">
      <c r="G138" s="19"/>
      <c r="H138" s="19"/>
      <c r="I138" s="19"/>
      <c r="J138" s="19"/>
      <c r="K138" s="19"/>
      <c r="L138" s="19"/>
      <c r="M138" s="19"/>
      <c r="N138" s="19"/>
    </row>
    <row r="139" spans="7:14" x14ac:dyDescent="0.25">
      <c r="G139" s="19"/>
      <c r="H139" s="19"/>
      <c r="I139" s="19"/>
      <c r="J139" s="19"/>
      <c r="K139" s="19"/>
      <c r="L139" s="19"/>
      <c r="M139" s="19"/>
      <c r="N139" s="19"/>
    </row>
    <row r="140" spans="7:14" x14ac:dyDescent="0.25">
      <c r="G140" s="19"/>
      <c r="H140" s="19"/>
      <c r="I140" s="19"/>
      <c r="J140" s="19"/>
      <c r="K140" s="19"/>
      <c r="L140" s="19"/>
      <c r="M140" s="19"/>
      <c r="N140" s="19"/>
    </row>
    <row r="141" spans="7:14" x14ac:dyDescent="0.25">
      <c r="G141" s="19"/>
      <c r="H141" s="19"/>
      <c r="I141" s="19"/>
      <c r="J141" s="19"/>
      <c r="K141" s="19"/>
      <c r="L141" s="19"/>
      <c r="M141" s="19"/>
      <c r="N141" s="19"/>
    </row>
    <row r="142" spans="7:14" x14ac:dyDescent="0.25">
      <c r="G142" s="19"/>
      <c r="H142" s="19"/>
      <c r="I142" s="19"/>
      <c r="J142" s="19"/>
      <c r="K142" s="19"/>
      <c r="L142" s="19"/>
      <c r="M142" s="19"/>
      <c r="N142" s="19"/>
    </row>
    <row r="143" spans="7:14" x14ac:dyDescent="0.25">
      <c r="G143" s="19"/>
      <c r="H143" s="19"/>
      <c r="I143" s="19"/>
      <c r="J143" s="19"/>
      <c r="K143" s="19"/>
      <c r="L143" s="19"/>
      <c r="M143" s="19"/>
      <c r="N143" s="19"/>
    </row>
    <row r="144" spans="7:14" x14ac:dyDescent="0.25">
      <c r="G144" s="19"/>
      <c r="H144" s="19"/>
      <c r="I144" s="19"/>
      <c r="J144" s="19"/>
      <c r="K144" s="19"/>
      <c r="L144" s="19"/>
      <c r="M144" s="19"/>
      <c r="N144" s="19"/>
    </row>
    <row r="145" spans="7:14" x14ac:dyDescent="0.25">
      <c r="G145" s="19"/>
      <c r="H145" s="19"/>
      <c r="I145" s="19"/>
      <c r="J145" s="19"/>
      <c r="K145" s="19"/>
      <c r="L145" s="19"/>
      <c r="M145" s="19"/>
      <c r="N145" s="19"/>
    </row>
    <row r="146" spans="7:14" x14ac:dyDescent="0.25">
      <c r="G146" s="19"/>
      <c r="H146" s="19"/>
      <c r="I146" s="19"/>
      <c r="J146" s="19"/>
      <c r="K146" s="19"/>
      <c r="L146" s="19"/>
      <c r="M146" s="19"/>
      <c r="N146" s="19"/>
    </row>
    <row r="147" spans="7:14" x14ac:dyDescent="0.25">
      <c r="G147" s="19"/>
      <c r="H147" s="19"/>
      <c r="I147" s="19"/>
      <c r="J147" s="19"/>
      <c r="K147" s="19"/>
      <c r="L147" s="19"/>
      <c r="M147" s="19"/>
      <c r="N147" s="19"/>
    </row>
    <row r="148" spans="7:14" x14ac:dyDescent="0.25">
      <c r="G148" s="19"/>
      <c r="H148" s="19"/>
      <c r="I148" s="19"/>
      <c r="J148" s="19"/>
      <c r="K148" s="19"/>
      <c r="L148" s="19"/>
      <c r="M148" s="19"/>
      <c r="N148" s="19"/>
    </row>
    <row r="149" spans="7:14" x14ac:dyDescent="0.25">
      <c r="G149" s="19"/>
      <c r="H149" s="19"/>
      <c r="I149" s="19"/>
      <c r="J149" s="19"/>
      <c r="K149" s="19"/>
      <c r="L149" s="19"/>
      <c r="M149" s="19"/>
      <c r="N149" s="19"/>
    </row>
    <row r="150" spans="7:14" x14ac:dyDescent="0.25">
      <c r="G150" s="19"/>
      <c r="H150" s="19"/>
      <c r="I150" s="19"/>
      <c r="J150" s="19"/>
      <c r="K150" s="19"/>
      <c r="L150" s="19"/>
      <c r="M150" s="19"/>
      <c r="N150" s="19"/>
    </row>
    <row r="151" spans="7:14" x14ac:dyDescent="0.25">
      <c r="G151" s="19"/>
      <c r="H151" s="19"/>
      <c r="I151" s="19"/>
      <c r="J151" s="19"/>
      <c r="K151" s="19"/>
      <c r="L151" s="19"/>
      <c r="M151" s="19"/>
      <c r="N151" s="19"/>
    </row>
    <row r="152" spans="7:14" x14ac:dyDescent="0.25">
      <c r="G152" s="19"/>
      <c r="H152" s="19"/>
      <c r="I152" s="19"/>
      <c r="J152" s="19"/>
      <c r="K152" s="19"/>
      <c r="L152" s="19"/>
      <c r="M152" s="19"/>
      <c r="N152" s="19"/>
    </row>
    <row r="153" spans="7:14" x14ac:dyDescent="0.25">
      <c r="G153" s="19"/>
      <c r="H153" s="19"/>
      <c r="I153" s="19"/>
      <c r="J153" s="19"/>
      <c r="K153" s="19"/>
      <c r="L153" s="19"/>
      <c r="M153" s="19"/>
      <c r="N153" s="19"/>
    </row>
    <row r="154" spans="7:14" x14ac:dyDescent="0.25">
      <c r="G154" s="19"/>
      <c r="H154" s="19"/>
      <c r="I154" s="19"/>
      <c r="J154" s="19"/>
      <c r="K154" s="19"/>
      <c r="L154" s="19"/>
      <c r="M154" s="19"/>
      <c r="N154" s="19"/>
    </row>
    <row r="155" spans="7:14" x14ac:dyDescent="0.25">
      <c r="G155" s="19"/>
      <c r="H155" s="19"/>
      <c r="I155" s="19"/>
      <c r="J155" s="19"/>
      <c r="K155" s="19"/>
      <c r="L155" s="19"/>
      <c r="M155" s="19"/>
      <c r="N155" s="19"/>
    </row>
    <row r="156" spans="7:14" x14ac:dyDescent="0.25">
      <c r="G156" s="19"/>
      <c r="H156" s="19"/>
      <c r="I156" s="19"/>
      <c r="J156" s="19"/>
      <c r="K156" s="19"/>
      <c r="L156" s="19"/>
      <c r="M156" s="19"/>
      <c r="N156" s="19"/>
    </row>
    <row r="157" spans="7:14" x14ac:dyDescent="0.25">
      <c r="G157" s="19"/>
      <c r="H157" s="19"/>
      <c r="I157" s="19"/>
      <c r="J157" s="19"/>
      <c r="K157" s="19"/>
      <c r="L157" s="19"/>
      <c r="M157" s="19"/>
      <c r="N157" s="19"/>
    </row>
    <row r="158" spans="7:14" x14ac:dyDescent="0.25">
      <c r="G158" s="19"/>
      <c r="H158" s="19"/>
      <c r="I158" s="19"/>
      <c r="J158" s="19"/>
      <c r="K158" s="19"/>
      <c r="L158" s="19"/>
      <c r="M158" s="19"/>
      <c r="N158" s="19"/>
    </row>
    <row r="159" spans="7:14" x14ac:dyDescent="0.25">
      <c r="G159" s="19"/>
      <c r="H159" s="19"/>
      <c r="I159" s="19"/>
      <c r="J159" s="19"/>
      <c r="K159" s="19"/>
      <c r="L159" s="19"/>
      <c r="M159" s="19"/>
      <c r="N159" s="19"/>
    </row>
    <row r="160" spans="7:14" x14ac:dyDescent="0.25">
      <c r="G160" s="19"/>
      <c r="H160" s="19"/>
      <c r="I160" s="19"/>
      <c r="J160" s="19"/>
      <c r="K160" s="19"/>
      <c r="L160" s="19"/>
      <c r="M160" s="19"/>
      <c r="N160" s="19"/>
    </row>
    <row r="161" spans="7:14" x14ac:dyDescent="0.25">
      <c r="G161" s="19"/>
      <c r="H161" s="19"/>
      <c r="I161" s="19"/>
      <c r="J161" s="19"/>
      <c r="K161" s="19"/>
      <c r="L161" s="19"/>
      <c r="M161" s="19"/>
      <c r="N161" s="19"/>
    </row>
    <row r="162" spans="7:14" x14ac:dyDescent="0.25">
      <c r="G162" s="19"/>
      <c r="H162" s="19"/>
      <c r="I162" s="19"/>
      <c r="J162" s="19"/>
      <c r="K162" s="19"/>
      <c r="L162" s="19"/>
      <c r="M162" s="19"/>
      <c r="N162" s="19"/>
    </row>
    <row r="163" spans="7:14" x14ac:dyDescent="0.25">
      <c r="G163" s="19"/>
      <c r="H163" s="19"/>
      <c r="I163" s="19"/>
      <c r="J163" s="19"/>
      <c r="K163" s="19"/>
      <c r="L163" s="19"/>
      <c r="M163" s="19"/>
      <c r="N163" s="19"/>
    </row>
    <row r="164" spans="7:14" x14ac:dyDescent="0.25">
      <c r="G164" s="19"/>
      <c r="H164" s="19"/>
      <c r="I164" s="19"/>
      <c r="J164" s="19"/>
      <c r="K164" s="19"/>
      <c r="L164" s="19"/>
      <c r="M164" s="19"/>
      <c r="N164" s="19"/>
    </row>
    <row r="165" spans="7:14" x14ac:dyDescent="0.25">
      <c r="G165" s="19"/>
      <c r="H165" s="19"/>
      <c r="I165" s="19"/>
      <c r="J165" s="19"/>
      <c r="K165" s="19"/>
      <c r="L165" s="19"/>
      <c r="M165" s="19"/>
      <c r="N165" s="19"/>
    </row>
    <row r="166" spans="7:14" x14ac:dyDescent="0.25">
      <c r="G166" s="19"/>
      <c r="H166" s="19"/>
      <c r="I166" s="19"/>
      <c r="J166" s="19"/>
      <c r="K166" s="19"/>
      <c r="L166" s="19"/>
      <c r="M166" s="19"/>
      <c r="N166" s="19"/>
    </row>
    <row r="167" spans="7:14" x14ac:dyDescent="0.25">
      <c r="G167" s="19"/>
      <c r="H167" s="19"/>
      <c r="I167" s="19"/>
      <c r="J167" s="19"/>
      <c r="K167" s="19"/>
      <c r="L167" s="19"/>
      <c r="M167" s="19"/>
      <c r="N167" s="19"/>
    </row>
    <row r="168" spans="7:14" x14ac:dyDescent="0.25">
      <c r="G168" s="19"/>
      <c r="H168" s="19"/>
      <c r="I168" s="19"/>
      <c r="J168" s="19"/>
      <c r="K168" s="19"/>
      <c r="L168" s="19"/>
      <c r="M168" s="19"/>
      <c r="N168" s="19"/>
    </row>
    <row r="169" spans="7:14" x14ac:dyDescent="0.25">
      <c r="G169" s="19"/>
      <c r="H169" s="19"/>
      <c r="I169" s="19"/>
      <c r="J169" s="19"/>
      <c r="K169" s="19"/>
      <c r="L169" s="19"/>
      <c r="M169" s="19"/>
      <c r="N169" s="19"/>
    </row>
    <row r="170" spans="7:14" x14ac:dyDescent="0.25">
      <c r="G170" s="19"/>
      <c r="H170" s="19"/>
      <c r="I170" s="19"/>
      <c r="J170" s="19"/>
      <c r="K170" s="19"/>
      <c r="L170" s="19"/>
      <c r="M170" s="19"/>
      <c r="N170" s="19"/>
    </row>
    <row r="171" spans="7:14" x14ac:dyDescent="0.25">
      <c r="G171" s="19"/>
      <c r="H171" s="19"/>
      <c r="I171" s="19"/>
      <c r="J171" s="19"/>
      <c r="K171" s="19"/>
      <c r="L171" s="19"/>
      <c r="M171" s="19"/>
      <c r="N171" s="19"/>
    </row>
    <row r="172" spans="7:14" x14ac:dyDescent="0.25">
      <c r="G172" s="19"/>
      <c r="H172" s="19"/>
      <c r="I172" s="19"/>
      <c r="J172" s="19"/>
      <c r="K172" s="19"/>
      <c r="L172" s="19"/>
      <c r="M172" s="19"/>
      <c r="N172" s="19"/>
    </row>
    <row r="173" spans="7:14" x14ac:dyDescent="0.25">
      <c r="G173" s="19"/>
      <c r="H173" s="19"/>
      <c r="I173" s="19"/>
      <c r="J173" s="19"/>
      <c r="K173" s="19"/>
      <c r="L173" s="19"/>
      <c r="M173" s="19"/>
      <c r="N173" s="19"/>
    </row>
    <row r="174" spans="7:14" x14ac:dyDescent="0.25">
      <c r="G174" s="19"/>
      <c r="H174" s="19"/>
      <c r="I174" s="19"/>
      <c r="J174" s="19"/>
      <c r="K174" s="19"/>
      <c r="L174" s="19"/>
      <c r="M174" s="19"/>
      <c r="N174" s="19"/>
    </row>
  </sheetData>
  <sortState ref="C6:N112">
    <sortCondition ref="C6:C112"/>
  </sortState>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G122"/>
  <sheetViews>
    <sheetView workbookViewId="0">
      <selection activeCell="J10" sqref="J10"/>
    </sheetView>
  </sheetViews>
  <sheetFormatPr baseColWidth="10" defaultRowHeight="12.75" x14ac:dyDescent="0.25"/>
  <cols>
    <col min="1" max="1" width="4.28515625" style="1" customWidth="1"/>
    <col min="2" max="2" width="5.7109375" style="1" customWidth="1"/>
    <col min="3" max="3" width="25.7109375" style="1" customWidth="1"/>
    <col min="4" max="4" width="20" style="1" customWidth="1"/>
    <col min="5" max="5" width="54.28515625" style="1" customWidth="1"/>
    <col min="6" max="8" width="5.7109375" style="1" customWidth="1"/>
    <col min="9" max="9" width="3.7109375" style="1" customWidth="1"/>
    <col min="10" max="11" width="11.42578125" style="1"/>
    <col min="12" max="12" width="8.5703125" style="1" customWidth="1"/>
    <col min="13" max="13" width="4.140625" style="1" customWidth="1"/>
    <col min="14" max="16384" width="11.42578125" style="1"/>
  </cols>
  <sheetData>
    <row r="2" spans="2:7" ht="15.75" x14ac:dyDescent="0.25">
      <c r="D2" s="2" t="s">
        <v>209</v>
      </c>
      <c r="F2" s="1" t="s">
        <v>271</v>
      </c>
      <c r="G2" s="1">
        <v>2025</v>
      </c>
    </row>
    <row r="3" spans="2:7" ht="11.25" customHeight="1" x14ac:dyDescent="0.25"/>
    <row r="4" spans="2:7" x14ac:dyDescent="0.25">
      <c r="C4" s="24" t="s">
        <v>153</v>
      </c>
      <c r="D4" s="24" t="s">
        <v>2</v>
      </c>
      <c r="E4" s="24" t="s">
        <v>227</v>
      </c>
    </row>
    <row r="5" spans="2:7" ht="11.25" customHeight="1" x14ac:dyDescent="0.25"/>
    <row r="6" spans="2:7" x14ac:dyDescent="0.25">
      <c r="B6" s="25">
        <v>1</v>
      </c>
      <c r="C6" s="15" t="s">
        <v>422</v>
      </c>
      <c r="D6" s="16" t="s">
        <v>49</v>
      </c>
      <c r="E6" s="16" t="s">
        <v>440</v>
      </c>
      <c r="G6" s="13"/>
    </row>
    <row r="7" spans="2:7" x14ac:dyDescent="0.25">
      <c r="B7" s="25">
        <f>B6+1</f>
        <v>2</v>
      </c>
      <c r="C7" s="26" t="s">
        <v>4</v>
      </c>
      <c r="D7" s="27" t="s">
        <v>150</v>
      </c>
      <c r="E7" s="16" t="s">
        <v>357</v>
      </c>
      <c r="G7" s="13"/>
    </row>
    <row r="8" spans="2:7" x14ac:dyDescent="0.25">
      <c r="B8" s="25">
        <f t="shared" ref="B8:B71" si="0">B7+1</f>
        <v>3</v>
      </c>
      <c r="C8" s="15" t="s">
        <v>192</v>
      </c>
      <c r="D8" s="27" t="s">
        <v>150</v>
      </c>
      <c r="E8" s="16" t="s">
        <v>210</v>
      </c>
      <c r="G8" s="13"/>
    </row>
    <row r="9" spans="2:7" x14ac:dyDescent="0.25">
      <c r="B9" s="25">
        <f t="shared" si="0"/>
        <v>4</v>
      </c>
      <c r="C9" s="41" t="s">
        <v>425</v>
      </c>
      <c r="D9" s="76" t="s">
        <v>59</v>
      </c>
      <c r="E9" s="16"/>
      <c r="G9" s="13"/>
    </row>
    <row r="10" spans="2:7" x14ac:dyDescent="0.25">
      <c r="B10" s="25">
        <f t="shared" si="0"/>
        <v>5</v>
      </c>
      <c r="C10" s="15" t="s">
        <v>79</v>
      </c>
      <c r="D10" s="27" t="s">
        <v>150</v>
      </c>
      <c r="E10" s="16" t="s">
        <v>211</v>
      </c>
      <c r="G10" s="13"/>
    </row>
    <row r="11" spans="2:7" x14ac:dyDescent="0.25">
      <c r="B11" s="25">
        <f t="shared" si="0"/>
        <v>6</v>
      </c>
      <c r="C11" s="15" t="s">
        <v>53</v>
      </c>
      <c r="D11" s="16" t="s">
        <v>54</v>
      </c>
      <c r="E11" s="16"/>
      <c r="G11" s="13"/>
    </row>
    <row r="12" spans="2:7" x14ac:dyDescent="0.25">
      <c r="B12" s="25">
        <f t="shared" si="0"/>
        <v>7</v>
      </c>
      <c r="C12" s="15" t="s">
        <v>53</v>
      </c>
      <c r="D12" s="16" t="s">
        <v>502</v>
      </c>
      <c r="E12" s="16"/>
      <c r="G12" s="13"/>
    </row>
    <row r="13" spans="2:7" x14ac:dyDescent="0.25">
      <c r="B13" s="25">
        <f t="shared" si="0"/>
        <v>8</v>
      </c>
      <c r="C13" s="41" t="s">
        <v>420</v>
      </c>
      <c r="D13" s="76" t="s">
        <v>29</v>
      </c>
      <c r="E13" s="16" t="s">
        <v>509</v>
      </c>
      <c r="G13" s="13"/>
    </row>
    <row r="14" spans="2:7" x14ac:dyDescent="0.25">
      <c r="B14" s="25">
        <f t="shared" si="0"/>
        <v>9</v>
      </c>
      <c r="C14" s="17" t="s">
        <v>193</v>
      </c>
      <c r="D14" s="18" t="s">
        <v>35</v>
      </c>
      <c r="E14" s="16"/>
      <c r="G14" s="13"/>
    </row>
    <row r="15" spans="2:7" x14ac:dyDescent="0.25">
      <c r="B15" s="25">
        <f t="shared" si="0"/>
        <v>10</v>
      </c>
      <c r="C15" s="15" t="s">
        <v>194</v>
      </c>
      <c r="D15" s="27" t="s">
        <v>150</v>
      </c>
      <c r="E15" s="16" t="s">
        <v>212</v>
      </c>
      <c r="G15" s="13"/>
    </row>
    <row r="16" spans="2:7" x14ac:dyDescent="0.25">
      <c r="B16" s="25">
        <f t="shared" si="0"/>
        <v>11</v>
      </c>
      <c r="C16" s="40" t="s">
        <v>265</v>
      </c>
      <c r="D16" s="39" t="s">
        <v>150</v>
      </c>
      <c r="E16" s="16"/>
      <c r="G16" s="13"/>
    </row>
    <row r="17" spans="2:7" x14ac:dyDescent="0.25">
      <c r="B17" s="25">
        <f t="shared" si="0"/>
        <v>12</v>
      </c>
      <c r="C17" s="15" t="s">
        <v>43</v>
      </c>
      <c r="D17" s="27" t="s">
        <v>150</v>
      </c>
      <c r="E17" s="16" t="s">
        <v>213</v>
      </c>
      <c r="G17" s="13"/>
    </row>
    <row r="18" spans="2:7" x14ac:dyDescent="0.25">
      <c r="B18" s="25">
        <f t="shared" si="0"/>
        <v>13</v>
      </c>
      <c r="C18" s="17" t="s">
        <v>43</v>
      </c>
      <c r="D18" s="18" t="s">
        <v>179</v>
      </c>
      <c r="E18" s="16"/>
      <c r="G18" s="13"/>
    </row>
    <row r="19" spans="2:7" x14ac:dyDescent="0.25">
      <c r="B19" s="25">
        <f t="shared" si="0"/>
        <v>14</v>
      </c>
      <c r="C19" s="17" t="s">
        <v>31</v>
      </c>
      <c r="D19" s="18" t="s">
        <v>204</v>
      </c>
      <c r="E19" s="16"/>
      <c r="G19" s="13"/>
    </row>
    <row r="20" spans="2:7" x14ac:dyDescent="0.25">
      <c r="B20" s="25">
        <f t="shared" si="0"/>
        <v>15</v>
      </c>
      <c r="C20" s="26" t="s">
        <v>9</v>
      </c>
      <c r="D20" s="27" t="s">
        <v>150</v>
      </c>
      <c r="E20" s="16" t="s">
        <v>508</v>
      </c>
      <c r="G20" s="13"/>
    </row>
    <row r="21" spans="2:7" x14ac:dyDescent="0.25">
      <c r="B21" s="25">
        <f t="shared" si="0"/>
        <v>16</v>
      </c>
      <c r="C21" s="26" t="s">
        <v>426</v>
      </c>
      <c r="D21" s="27" t="s">
        <v>427</v>
      </c>
      <c r="E21" s="16"/>
      <c r="G21" s="13"/>
    </row>
    <row r="22" spans="2:7" x14ac:dyDescent="0.25">
      <c r="B22" s="25">
        <f t="shared" si="0"/>
        <v>17</v>
      </c>
      <c r="C22" s="40" t="s">
        <v>261</v>
      </c>
      <c r="D22" s="39" t="s">
        <v>262</v>
      </c>
      <c r="E22" s="16"/>
      <c r="G22" s="13"/>
    </row>
    <row r="23" spans="2:7" x14ac:dyDescent="0.25">
      <c r="B23" s="25">
        <f t="shared" si="0"/>
        <v>18</v>
      </c>
      <c r="C23" s="15" t="s">
        <v>81</v>
      </c>
      <c r="D23" s="27" t="s">
        <v>150</v>
      </c>
      <c r="E23" s="16"/>
      <c r="G23" s="13"/>
    </row>
    <row r="24" spans="2:7" x14ac:dyDescent="0.25">
      <c r="B24" s="25">
        <f t="shared" si="0"/>
        <v>19</v>
      </c>
      <c r="C24" s="15" t="s">
        <v>63</v>
      </c>
      <c r="D24" s="16" t="s">
        <v>180</v>
      </c>
      <c r="E24" s="16"/>
      <c r="G24" s="13"/>
    </row>
    <row r="25" spans="2:7" x14ac:dyDescent="0.25">
      <c r="B25" s="25">
        <f t="shared" si="0"/>
        <v>20</v>
      </c>
      <c r="C25" s="15" t="s">
        <v>57</v>
      </c>
      <c r="D25" s="27" t="s">
        <v>150</v>
      </c>
      <c r="E25" s="16" t="s">
        <v>506</v>
      </c>
      <c r="G25" s="13"/>
    </row>
    <row r="26" spans="2:7" x14ac:dyDescent="0.25">
      <c r="B26" s="25">
        <f t="shared" si="0"/>
        <v>21</v>
      </c>
      <c r="C26" s="26" t="s">
        <v>11</v>
      </c>
      <c r="D26" s="27" t="s">
        <v>150</v>
      </c>
      <c r="E26" s="16"/>
      <c r="G26" s="13"/>
    </row>
    <row r="27" spans="2:7" x14ac:dyDescent="0.25">
      <c r="B27" s="25">
        <f t="shared" si="0"/>
        <v>22</v>
      </c>
      <c r="C27" s="15" t="s">
        <v>60</v>
      </c>
      <c r="D27" s="27" t="s">
        <v>150</v>
      </c>
      <c r="E27" s="16"/>
      <c r="G27" s="13"/>
    </row>
    <row r="28" spans="2:7" x14ac:dyDescent="0.25">
      <c r="B28" s="25">
        <f t="shared" si="0"/>
        <v>23</v>
      </c>
      <c r="C28" s="26" t="s">
        <v>14</v>
      </c>
      <c r="D28" s="27" t="s">
        <v>15</v>
      </c>
      <c r="E28" s="16" t="s">
        <v>238</v>
      </c>
      <c r="G28" s="13"/>
    </row>
    <row r="29" spans="2:7" x14ac:dyDescent="0.25">
      <c r="B29" s="25">
        <f t="shared" si="0"/>
        <v>24</v>
      </c>
      <c r="C29" s="15" t="s">
        <v>195</v>
      </c>
      <c r="D29" s="27" t="s">
        <v>150</v>
      </c>
      <c r="E29" s="16" t="s">
        <v>230</v>
      </c>
      <c r="G29" s="13"/>
    </row>
    <row r="30" spans="2:7" x14ac:dyDescent="0.25">
      <c r="B30" s="25">
        <f t="shared" si="0"/>
        <v>25</v>
      </c>
      <c r="C30" s="15" t="s">
        <v>101</v>
      </c>
      <c r="D30" s="27" t="s">
        <v>150</v>
      </c>
      <c r="E30" s="16"/>
      <c r="G30" s="13"/>
    </row>
    <row r="31" spans="2:7" x14ac:dyDescent="0.25">
      <c r="B31" s="25">
        <f t="shared" si="0"/>
        <v>26</v>
      </c>
      <c r="C31" s="26" t="s">
        <v>20</v>
      </c>
      <c r="D31" s="27" t="s">
        <v>150</v>
      </c>
      <c r="E31" s="16"/>
      <c r="G31" s="13"/>
    </row>
    <row r="32" spans="2:7" x14ac:dyDescent="0.25">
      <c r="B32" s="25">
        <f t="shared" si="0"/>
        <v>27</v>
      </c>
      <c r="C32" s="26" t="s">
        <v>22</v>
      </c>
      <c r="D32" s="27" t="s">
        <v>150</v>
      </c>
      <c r="E32" s="16" t="s">
        <v>441</v>
      </c>
      <c r="G32" s="13"/>
    </row>
    <row r="33" spans="2:7" x14ac:dyDescent="0.25">
      <c r="B33" s="25">
        <f t="shared" si="0"/>
        <v>28</v>
      </c>
      <c r="C33" s="15" t="s">
        <v>83</v>
      </c>
      <c r="D33" s="16" t="s">
        <v>168</v>
      </c>
      <c r="E33" s="16" t="s">
        <v>214</v>
      </c>
      <c r="G33" s="13"/>
    </row>
    <row r="34" spans="2:7" x14ac:dyDescent="0.25">
      <c r="B34" s="25">
        <f t="shared" si="0"/>
        <v>29</v>
      </c>
      <c r="C34" s="30" t="s">
        <v>85</v>
      </c>
      <c r="D34" s="16" t="s">
        <v>150</v>
      </c>
      <c r="E34" s="16" t="s">
        <v>215</v>
      </c>
      <c r="G34" s="13"/>
    </row>
    <row r="35" spans="2:7" x14ac:dyDescent="0.25">
      <c r="B35" s="25">
        <f t="shared" si="0"/>
        <v>30</v>
      </c>
      <c r="C35" s="26" t="s">
        <v>26</v>
      </c>
      <c r="D35" s="16" t="s">
        <v>27</v>
      </c>
      <c r="E35" s="16"/>
      <c r="G35" s="13"/>
    </row>
    <row r="36" spans="2:7" x14ac:dyDescent="0.25">
      <c r="B36" s="25">
        <f t="shared" si="0"/>
        <v>31</v>
      </c>
      <c r="C36" s="26" t="s">
        <v>283</v>
      </c>
      <c r="D36" s="39" t="s">
        <v>150</v>
      </c>
      <c r="E36" s="16" t="s">
        <v>359</v>
      </c>
      <c r="G36" s="13"/>
    </row>
    <row r="37" spans="2:7" x14ac:dyDescent="0.25">
      <c r="B37" s="25">
        <f t="shared" si="0"/>
        <v>32</v>
      </c>
      <c r="C37" s="30" t="s">
        <v>86</v>
      </c>
      <c r="D37" s="16" t="s">
        <v>87</v>
      </c>
      <c r="E37" s="16" t="s">
        <v>442</v>
      </c>
      <c r="G37" s="13"/>
    </row>
    <row r="38" spans="2:7" x14ac:dyDescent="0.25">
      <c r="B38" s="25">
        <f t="shared" si="0"/>
        <v>33</v>
      </c>
      <c r="C38" s="26" t="s">
        <v>30</v>
      </c>
      <c r="D38" s="16" t="s">
        <v>150</v>
      </c>
      <c r="E38" s="16"/>
      <c r="G38" s="13"/>
    </row>
    <row r="39" spans="2:7" x14ac:dyDescent="0.25">
      <c r="B39" s="25">
        <f t="shared" si="0"/>
        <v>34</v>
      </c>
      <c r="C39" s="40" t="s">
        <v>263</v>
      </c>
      <c r="D39" s="39" t="s">
        <v>59</v>
      </c>
      <c r="E39" s="16" t="s">
        <v>360</v>
      </c>
      <c r="G39" s="13"/>
    </row>
    <row r="40" spans="2:7" x14ac:dyDescent="0.25">
      <c r="B40" s="25">
        <f t="shared" si="0"/>
        <v>35</v>
      </c>
      <c r="C40" s="40" t="s">
        <v>410</v>
      </c>
      <c r="D40" s="39" t="s">
        <v>51</v>
      </c>
      <c r="E40" s="16"/>
      <c r="G40" s="13"/>
    </row>
    <row r="41" spans="2:7" x14ac:dyDescent="0.25">
      <c r="B41" s="25">
        <f t="shared" si="0"/>
        <v>36</v>
      </c>
      <c r="C41" s="17" t="s">
        <v>196</v>
      </c>
      <c r="D41" s="18" t="s">
        <v>179</v>
      </c>
      <c r="E41" s="16"/>
      <c r="G41" s="13"/>
    </row>
    <row r="42" spans="2:7" x14ac:dyDescent="0.25">
      <c r="B42" s="25">
        <f t="shared" si="0"/>
        <v>37</v>
      </c>
      <c r="C42" s="17" t="s">
        <v>196</v>
      </c>
      <c r="D42" s="18" t="s">
        <v>51</v>
      </c>
      <c r="E42" s="16"/>
      <c r="G42" s="13"/>
    </row>
    <row r="43" spans="2:7" x14ac:dyDescent="0.25">
      <c r="B43" s="25">
        <f t="shared" si="0"/>
        <v>38</v>
      </c>
      <c r="C43" s="40" t="s">
        <v>196</v>
      </c>
      <c r="D43" s="39" t="s">
        <v>228</v>
      </c>
      <c r="E43" s="16"/>
      <c r="G43" s="13"/>
    </row>
    <row r="44" spans="2:7" x14ac:dyDescent="0.25">
      <c r="B44" s="25">
        <f t="shared" si="0"/>
        <v>39</v>
      </c>
      <c r="C44" s="15" t="s">
        <v>355</v>
      </c>
      <c r="D44" s="16" t="s">
        <v>150</v>
      </c>
      <c r="E44" s="16"/>
      <c r="G44" s="13"/>
    </row>
    <row r="45" spans="2:7" x14ac:dyDescent="0.25">
      <c r="B45" s="25">
        <f t="shared" si="0"/>
        <v>40</v>
      </c>
      <c r="C45" s="15" t="s">
        <v>197</v>
      </c>
      <c r="D45" s="16" t="s">
        <v>150</v>
      </c>
      <c r="E45" s="16" t="s">
        <v>216</v>
      </c>
      <c r="G45" s="13"/>
    </row>
    <row r="46" spans="2:7" x14ac:dyDescent="0.25">
      <c r="B46" s="25">
        <f t="shared" si="0"/>
        <v>41</v>
      </c>
      <c r="C46" s="17" t="s">
        <v>198</v>
      </c>
      <c r="D46" s="18" t="s">
        <v>41</v>
      </c>
      <c r="E46" s="16"/>
      <c r="G46" s="13"/>
    </row>
    <row r="47" spans="2:7" x14ac:dyDescent="0.25">
      <c r="B47" s="25">
        <f t="shared" si="0"/>
        <v>42</v>
      </c>
      <c r="C47" s="17" t="s">
        <v>498</v>
      </c>
      <c r="D47" s="18" t="s">
        <v>199</v>
      </c>
      <c r="E47" s="16" t="s">
        <v>361</v>
      </c>
      <c r="G47" s="13"/>
    </row>
    <row r="48" spans="2:7" x14ac:dyDescent="0.25">
      <c r="B48" s="25">
        <f t="shared" si="0"/>
        <v>43</v>
      </c>
      <c r="C48" s="15" t="s">
        <v>21</v>
      </c>
      <c r="D48" s="16" t="s">
        <v>19</v>
      </c>
      <c r="E48" s="16"/>
      <c r="G48" s="13"/>
    </row>
    <row r="49" spans="2:7" x14ac:dyDescent="0.25">
      <c r="B49" s="25">
        <f t="shared" si="0"/>
        <v>44</v>
      </c>
      <c r="C49" s="15" t="s">
        <v>21</v>
      </c>
      <c r="D49" s="16" t="s">
        <v>62</v>
      </c>
      <c r="E49" s="16" t="s">
        <v>231</v>
      </c>
      <c r="G49" s="13"/>
    </row>
    <row r="50" spans="2:7" x14ac:dyDescent="0.25">
      <c r="B50" s="25">
        <f t="shared" si="0"/>
        <v>45</v>
      </c>
      <c r="C50" s="40" t="s">
        <v>264</v>
      </c>
      <c r="D50" s="39" t="s">
        <v>262</v>
      </c>
      <c r="E50" s="16"/>
      <c r="G50" s="13"/>
    </row>
    <row r="51" spans="2:7" x14ac:dyDescent="0.25">
      <c r="B51" s="25">
        <f t="shared" si="0"/>
        <v>46</v>
      </c>
      <c r="C51" s="15" t="s">
        <v>65</v>
      </c>
      <c r="D51" s="16" t="s">
        <v>150</v>
      </c>
      <c r="E51" s="16" t="s">
        <v>217</v>
      </c>
      <c r="G51" s="13"/>
    </row>
    <row r="52" spans="2:7" x14ac:dyDescent="0.25">
      <c r="B52" s="25">
        <f t="shared" si="0"/>
        <v>47</v>
      </c>
      <c r="C52" s="17" t="s">
        <v>48</v>
      </c>
      <c r="D52" s="18" t="s">
        <v>49</v>
      </c>
      <c r="E52" s="16"/>
      <c r="G52" s="13"/>
    </row>
    <row r="53" spans="2:7" x14ac:dyDescent="0.25">
      <c r="B53" s="25">
        <f t="shared" si="0"/>
        <v>48</v>
      </c>
      <c r="C53" s="17" t="s">
        <v>36</v>
      </c>
      <c r="D53" s="18" t="s">
        <v>35</v>
      </c>
      <c r="E53" s="16" t="s">
        <v>218</v>
      </c>
      <c r="G53" s="13"/>
    </row>
    <row r="54" spans="2:7" x14ac:dyDescent="0.25">
      <c r="B54" s="25">
        <f t="shared" si="0"/>
        <v>49</v>
      </c>
      <c r="C54" s="17" t="s">
        <v>36</v>
      </c>
      <c r="D54" s="18" t="s">
        <v>52</v>
      </c>
      <c r="E54" s="16"/>
      <c r="G54" s="13"/>
    </row>
    <row r="55" spans="2:7" x14ac:dyDescent="0.25">
      <c r="B55" s="25">
        <f t="shared" si="0"/>
        <v>50</v>
      </c>
      <c r="C55" s="40" t="s">
        <v>262</v>
      </c>
      <c r="D55" s="39" t="s">
        <v>54</v>
      </c>
      <c r="E55" s="16"/>
      <c r="G55" s="13"/>
    </row>
    <row r="56" spans="2:7" x14ac:dyDescent="0.25">
      <c r="B56" s="25">
        <f t="shared" si="0"/>
        <v>51</v>
      </c>
      <c r="C56" s="40" t="s">
        <v>267</v>
      </c>
      <c r="D56" s="39" t="s">
        <v>150</v>
      </c>
      <c r="E56" s="16" t="s">
        <v>362</v>
      </c>
      <c r="G56" s="13"/>
    </row>
    <row r="57" spans="2:7" x14ac:dyDescent="0.25">
      <c r="B57" s="25">
        <f t="shared" si="0"/>
        <v>52</v>
      </c>
      <c r="C57" s="40" t="s">
        <v>270</v>
      </c>
      <c r="D57" s="39" t="s">
        <v>179</v>
      </c>
      <c r="E57" s="16"/>
      <c r="G57" s="13"/>
    </row>
    <row r="58" spans="2:7" x14ac:dyDescent="0.25">
      <c r="B58" s="25">
        <f t="shared" si="0"/>
        <v>53</v>
      </c>
      <c r="C58" s="26" t="s">
        <v>33</v>
      </c>
      <c r="D58" s="16" t="s">
        <v>150</v>
      </c>
      <c r="E58" s="16" t="s">
        <v>241</v>
      </c>
      <c r="G58" s="13"/>
    </row>
    <row r="59" spans="2:7" x14ac:dyDescent="0.25">
      <c r="B59" s="25">
        <f t="shared" si="0"/>
        <v>54</v>
      </c>
      <c r="C59" s="15" t="s">
        <v>89</v>
      </c>
      <c r="D59" s="16" t="s">
        <v>150</v>
      </c>
      <c r="E59" s="16"/>
      <c r="G59" s="13"/>
    </row>
    <row r="60" spans="2:7" x14ac:dyDescent="0.25">
      <c r="B60" s="25">
        <f t="shared" si="0"/>
        <v>55</v>
      </c>
      <c r="C60" s="15" t="s">
        <v>90</v>
      </c>
      <c r="D60" s="16" t="s">
        <v>150</v>
      </c>
      <c r="E60" s="16" t="s">
        <v>219</v>
      </c>
      <c r="G60" s="13"/>
    </row>
    <row r="61" spans="2:7" x14ac:dyDescent="0.25">
      <c r="B61" s="25">
        <f t="shared" si="0"/>
        <v>56</v>
      </c>
      <c r="C61" s="15" t="s">
        <v>419</v>
      </c>
      <c r="D61" s="16" t="s">
        <v>15</v>
      </c>
      <c r="E61" s="16"/>
      <c r="G61" s="13"/>
    </row>
    <row r="62" spans="2:7" x14ac:dyDescent="0.25">
      <c r="B62" s="25">
        <f t="shared" si="0"/>
        <v>57</v>
      </c>
      <c r="C62" s="15" t="s">
        <v>67</v>
      </c>
      <c r="D62" s="16" t="s">
        <v>150</v>
      </c>
      <c r="E62" s="16"/>
      <c r="G62" s="13"/>
    </row>
    <row r="63" spans="2:7" x14ac:dyDescent="0.25">
      <c r="B63" s="25">
        <f t="shared" si="0"/>
        <v>58</v>
      </c>
      <c r="C63" s="26" t="s">
        <v>259</v>
      </c>
      <c r="D63" s="16" t="s">
        <v>150</v>
      </c>
      <c r="E63" s="16" t="s">
        <v>366</v>
      </c>
      <c r="G63" s="13"/>
    </row>
    <row r="64" spans="2:7" x14ac:dyDescent="0.25">
      <c r="B64" s="25">
        <f t="shared" si="0"/>
        <v>59</v>
      </c>
      <c r="C64" s="26" t="s">
        <v>37</v>
      </c>
      <c r="D64" s="16" t="s">
        <v>150</v>
      </c>
      <c r="E64" s="16" t="s">
        <v>443</v>
      </c>
      <c r="G64" s="13"/>
    </row>
    <row r="65" spans="2:7" x14ac:dyDescent="0.25">
      <c r="B65" s="25">
        <f t="shared" si="0"/>
        <v>60</v>
      </c>
      <c r="C65" s="40" t="s">
        <v>37</v>
      </c>
      <c r="D65" s="39" t="s">
        <v>84</v>
      </c>
      <c r="E65" s="16"/>
      <c r="G65" s="13"/>
    </row>
    <row r="66" spans="2:7" x14ac:dyDescent="0.25">
      <c r="B66" s="25">
        <f t="shared" si="0"/>
        <v>61</v>
      </c>
      <c r="C66" s="15" t="s">
        <v>91</v>
      </c>
      <c r="D66" s="16" t="s">
        <v>92</v>
      </c>
      <c r="E66" s="16"/>
      <c r="G66" s="13"/>
    </row>
    <row r="67" spans="2:7" x14ac:dyDescent="0.25">
      <c r="B67" s="25">
        <f t="shared" si="0"/>
        <v>62</v>
      </c>
      <c r="C67" s="17" t="s">
        <v>56</v>
      </c>
      <c r="D67" s="18" t="s">
        <v>52</v>
      </c>
      <c r="E67" s="16"/>
      <c r="G67" s="13"/>
    </row>
    <row r="68" spans="2:7" x14ac:dyDescent="0.25">
      <c r="B68" s="25">
        <f t="shared" si="0"/>
        <v>63</v>
      </c>
      <c r="C68" s="15" t="s">
        <v>93</v>
      </c>
      <c r="D68" s="16" t="s">
        <v>93</v>
      </c>
      <c r="E68" s="16"/>
      <c r="G68" s="13"/>
    </row>
    <row r="69" spans="2:7" x14ac:dyDescent="0.25">
      <c r="B69" s="25">
        <f t="shared" si="0"/>
        <v>64</v>
      </c>
      <c r="C69" s="15" t="s">
        <v>103</v>
      </c>
      <c r="D69" s="16" t="s">
        <v>150</v>
      </c>
      <c r="E69" s="16"/>
      <c r="G69" s="13"/>
    </row>
    <row r="70" spans="2:7" x14ac:dyDescent="0.25">
      <c r="B70" s="25">
        <f t="shared" si="0"/>
        <v>65</v>
      </c>
      <c r="C70" s="15" t="s">
        <v>200</v>
      </c>
      <c r="D70" s="18" t="s">
        <v>179</v>
      </c>
      <c r="E70" s="16" t="s">
        <v>220</v>
      </c>
      <c r="G70" s="13"/>
    </row>
    <row r="71" spans="2:7" x14ac:dyDescent="0.25">
      <c r="B71" s="25">
        <f t="shared" si="0"/>
        <v>66</v>
      </c>
      <c r="C71" s="26" t="s">
        <v>39</v>
      </c>
      <c r="D71" s="31" t="s">
        <v>150</v>
      </c>
      <c r="E71" s="16" t="s">
        <v>507</v>
      </c>
      <c r="G71" s="13"/>
    </row>
    <row r="72" spans="2:7" x14ac:dyDescent="0.25">
      <c r="B72" s="25">
        <f t="shared" ref="B72:B101" si="1">B71+1</f>
        <v>67</v>
      </c>
      <c r="C72" s="17" t="s">
        <v>444</v>
      </c>
      <c r="D72" s="18" t="s">
        <v>201</v>
      </c>
      <c r="E72" s="16"/>
      <c r="G72" s="13"/>
    </row>
    <row r="73" spans="2:7" x14ac:dyDescent="0.25">
      <c r="B73" s="25">
        <f t="shared" si="1"/>
        <v>68</v>
      </c>
      <c r="C73" s="15" t="s">
        <v>95</v>
      </c>
      <c r="D73" s="31" t="s">
        <v>150</v>
      </c>
      <c r="E73" s="16"/>
      <c r="G73" s="13"/>
    </row>
    <row r="74" spans="2:7" x14ac:dyDescent="0.25">
      <c r="B74" s="25">
        <f t="shared" si="1"/>
        <v>69</v>
      </c>
      <c r="C74" s="26" t="s">
        <v>42</v>
      </c>
      <c r="D74" s="27" t="s">
        <v>19</v>
      </c>
      <c r="E74" s="16" t="s">
        <v>445</v>
      </c>
      <c r="G74" s="13"/>
    </row>
    <row r="75" spans="2:7" x14ac:dyDescent="0.25">
      <c r="B75" s="25">
        <f t="shared" si="1"/>
        <v>70</v>
      </c>
      <c r="C75" s="17" t="s">
        <v>23</v>
      </c>
      <c r="D75" s="18" t="s">
        <v>24</v>
      </c>
      <c r="E75" s="16"/>
      <c r="G75" s="13"/>
    </row>
    <row r="76" spans="2:7" x14ac:dyDescent="0.25">
      <c r="B76" s="25">
        <f t="shared" si="1"/>
        <v>71</v>
      </c>
      <c r="C76" s="15" t="s">
        <v>96</v>
      </c>
      <c r="D76" s="31" t="s">
        <v>150</v>
      </c>
      <c r="E76" s="16"/>
      <c r="G76" s="13"/>
    </row>
    <row r="77" spans="2:7" x14ac:dyDescent="0.25">
      <c r="B77" s="25">
        <f t="shared" si="1"/>
        <v>72</v>
      </c>
      <c r="C77" s="15" t="s">
        <v>6</v>
      </c>
      <c r="D77" s="31" t="s">
        <v>150</v>
      </c>
      <c r="E77" s="16" t="s">
        <v>239</v>
      </c>
      <c r="G77" s="13"/>
    </row>
    <row r="78" spans="2:7" x14ac:dyDescent="0.25">
      <c r="B78" s="25">
        <f t="shared" si="1"/>
        <v>73</v>
      </c>
      <c r="C78" s="17" t="s">
        <v>6</v>
      </c>
      <c r="D78" s="18" t="s">
        <v>205</v>
      </c>
      <c r="E78" s="16"/>
      <c r="G78" s="13"/>
    </row>
    <row r="79" spans="2:7" x14ac:dyDescent="0.25">
      <c r="B79" s="25">
        <f t="shared" si="1"/>
        <v>74</v>
      </c>
      <c r="C79" s="17" t="s">
        <v>28</v>
      </c>
      <c r="D79" s="18" t="s">
        <v>29</v>
      </c>
      <c r="E79" s="16" t="s">
        <v>221</v>
      </c>
      <c r="G79" s="13"/>
    </row>
    <row r="80" spans="2:7" x14ac:dyDescent="0.25">
      <c r="B80" s="25">
        <f t="shared" si="1"/>
        <v>75</v>
      </c>
      <c r="C80" s="15" t="s">
        <v>72</v>
      </c>
      <c r="D80" s="31" t="s">
        <v>150</v>
      </c>
      <c r="E80" s="16" t="s">
        <v>511</v>
      </c>
      <c r="G80" s="13"/>
    </row>
    <row r="81" spans="2:7" x14ac:dyDescent="0.25">
      <c r="B81" s="25">
        <f t="shared" si="1"/>
        <v>76</v>
      </c>
      <c r="C81" s="15" t="s">
        <v>73</v>
      </c>
      <c r="D81" s="31" t="s">
        <v>150</v>
      </c>
      <c r="E81" s="16" t="s">
        <v>240</v>
      </c>
      <c r="G81" s="13"/>
    </row>
    <row r="82" spans="2:7" x14ac:dyDescent="0.25">
      <c r="B82" s="25">
        <f t="shared" si="1"/>
        <v>77</v>
      </c>
      <c r="C82" s="26" t="s">
        <v>45</v>
      </c>
      <c r="D82" s="31" t="s">
        <v>150</v>
      </c>
      <c r="E82" s="16" t="s">
        <v>234</v>
      </c>
      <c r="G82" s="13"/>
    </row>
    <row r="83" spans="2:7" x14ac:dyDescent="0.25">
      <c r="B83" s="25">
        <f t="shared" si="1"/>
        <v>78</v>
      </c>
      <c r="C83" s="26" t="s">
        <v>411</v>
      </c>
      <c r="D83" s="31" t="s">
        <v>150</v>
      </c>
      <c r="E83" s="16"/>
      <c r="G83" s="13"/>
    </row>
    <row r="84" spans="2:7" x14ac:dyDescent="0.25">
      <c r="B84" s="25">
        <f t="shared" si="1"/>
        <v>79</v>
      </c>
      <c r="C84" s="17" t="s">
        <v>187</v>
      </c>
      <c r="D84" s="18" t="s">
        <v>191</v>
      </c>
      <c r="E84" s="16"/>
      <c r="G84" s="13"/>
    </row>
    <row r="85" spans="2:7" x14ac:dyDescent="0.25">
      <c r="B85" s="25">
        <f t="shared" si="1"/>
        <v>80</v>
      </c>
      <c r="C85" s="26" t="s">
        <v>47</v>
      </c>
      <c r="D85" s="31" t="s">
        <v>150</v>
      </c>
      <c r="E85" s="16" t="s">
        <v>363</v>
      </c>
      <c r="G85" s="13"/>
    </row>
    <row r="86" spans="2:7" x14ac:dyDescent="0.25">
      <c r="B86" s="25">
        <f t="shared" si="1"/>
        <v>81</v>
      </c>
      <c r="C86" s="15" t="s">
        <v>97</v>
      </c>
      <c r="D86" s="16" t="s">
        <v>52</v>
      </c>
      <c r="E86" s="16" t="s">
        <v>222</v>
      </c>
      <c r="G86" s="13"/>
    </row>
    <row r="87" spans="2:7" x14ac:dyDescent="0.25">
      <c r="B87" s="25">
        <f t="shared" si="1"/>
        <v>82</v>
      </c>
      <c r="C87" s="15" t="s">
        <v>98</v>
      </c>
      <c r="D87" s="16" t="s">
        <v>59</v>
      </c>
      <c r="E87" s="16"/>
      <c r="G87" s="13"/>
    </row>
    <row r="88" spans="2:7" x14ac:dyDescent="0.25">
      <c r="B88" s="25">
        <f t="shared" si="1"/>
        <v>83</v>
      </c>
      <c r="C88" s="15" t="s">
        <v>99</v>
      </c>
      <c r="D88" s="16" t="s">
        <v>150</v>
      </c>
      <c r="E88" s="16"/>
      <c r="G88" s="13"/>
    </row>
    <row r="89" spans="2:7" x14ac:dyDescent="0.25">
      <c r="B89" s="25">
        <f t="shared" si="1"/>
        <v>84</v>
      </c>
      <c r="C89" s="15" t="s">
        <v>485</v>
      </c>
      <c r="D89" s="16" t="s">
        <v>54</v>
      </c>
      <c r="E89" s="16"/>
      <c r="G89" s="13"/>
    </row>
    <row r="90" spans="2:7" x14ac:dyDescent="0.25">
      <c r="B90" s="25">
        <f t="shared" si="1"/>
        <v>85</v>
      </c>
      <c r="C90" s="17" t="s">
        <v>17</v>
      </c>
      <c r="D90" s="18" t="s">
        <v>18</v>
      </c>
      <c r="E90" s="16"/>
      <c r="G90" s="13"/>
    </row>
    <row r="91" spans="2:7" x14ac:dyDescent="0.25">
      <c r="B91" s="25">
        <f t="shared" si="1"/>
        <v>86</v>
      </c>
      <c r="C91" s="17" t="s">
        <v>483</v>
      </c>
      <c r="D91" s="18" t="s">
        <v>68</v>
      </c>
      <c r="E91" s="16" t="s">
        <v>358</v>
      </c>
      <c r="G91" s="13"/>
    </row>
    <row r="92" spans="2:7" x14ac:dyDescent="0.25">
      <c r="B92" s="25">
        <f t="shared" si="1"/>
        <v>87</v>
      </c>
      <c r="C92" s="15" t="s">
        <v>202</v>
      </c>
      <c r="D92" s="16" t="s">
        <v>150</v>
      </c>
      <c r="E92" s="16" t="s">
        <v>367</v>
      </c>
      <c r="G92" s="13"/>
    </row>
    <row r="93" spans="2:7" x14ac:dyDescent="0.25">
      <c r="B93" s="25">
        <f t="shared" si="1"/>
        <v>88</v>
      </c>
      <c r="C93" s="15" t="s">
        <v>203</v>
      </c>
      <c r="D93" s="16" t="s">
        <v>190</v>
      </c>
      <c r="E93" s="16" t="s">
        <v>223</v>
      </c>
      <c r="G93" s="13"/>
    </row>
    <row r="94" spans="2:7" x14ac:dyDescent="0.25">
      <c r="B94" s="25">
        <f t="shared" si="1"/>
        <v>89</v>
      </c>
      <c r="C94" s="40" t="s">
        <v>266</v>
      </c>
      <c r="D94" s="39" t="s">
        <v>150</v>
      </c>
      <c r="E94" s="16" t="s">
        <v>365</v>
      </c>
      <c r="G94" s="13"/>
    </row>
    <row r="95" spans="2:7" x14ac:dyDescent="0.25">
      <c r="B95" s="25">
        <f t="shared" si="1"/>
        <v>90</v>
      </c>
      <c r="C95" s="42" t="s">
        <v>284</v>
      </c>
      <c r="D95" s="38" t="s">
        <v>282</v>
      </c>
      <c r="E95" s="16"/>
      <c r="G95" s="13"/>
    </row>
    <row r="96" spans="2:7" x14ac:dyDescent="0.25">
      <c r="B96" s="25">
        <f t="shared" si="1"/>
        <v>91</v>
      </c>
      <c r="C96" s="17" t="s">
        <v>66</v>
      </c>
      <c r="D96" s="18" t="s">
        <v>180</v>
      </c>
      <c r="E96" s="16" t="s">
        <v>224</v>
      </c>
      <c r="G96" s="13"/>
    </row>
    <row r="97" spans="2:7" x14ac:dyDescent="0.25">
      <c r="B97" s="25">
        <f t="shared" si="1"/>
        <v>92</v>
      </c>
      <c r="C97" s="17" t="s">
        <v>58</v>
      </c>
      <c r="D97" s="18" t="s">
        <v>59</v>
      </c>
      <c r="E97" s="16" t="s">
        <v>510</v>
      </c>
      <c r="G97" s="13"/>
    </row>
    <row r="98" spans="2:7" x14ac:dyDescent="0.25">
      <c r="B98" s="25">
        <f t="shared" si="1"/>
        <v>93</v>
      </c>
      <c r="C98" s="15" t="s">
        <v>75</v>
      </c>
      <c r="D98" s="31" t="s">
        <v>150</v>
      </c>
      <c r="E98" s="16" t="s">
        <v>225</v>
      </c>
      <c r="G98" s="13"/>
    </row>
    <row r="99" spans="2:7" x14ac:dyDescent="0.25">
      <c r="B99" s="25">
        <f t="shared" si="1"/>
        <v>94</v>
      </c>
      <c r="C99" s="15" t="s">
        <v>76</v>
      </c>
      <c r="D99" s="31" t="s">
        <v>150</v>
      </c>
      <c r="E99" s="16" t="s">
        <v>226</v>
      </c>
      <c r="G99" s="13"/>
    </row>
    <row r="100" spans="2:7" x14ac:dyDescent="0.25">
      <c r="B100" s="25">
        <f t="shared" si="1"/>
        <v>95</v>
      </c>
      <c r="C100" s="40" t="s">
        <v>268</v>
      </c>
      <c r="D100" s="39" t="s">
        <v>150</v>
      </c>
      <c r="E100" s="16"/>
      <c r="G100" s="13"/>
    </row>
    <row r="101" spans="2:7" x14ac:dyDescent="0.25">
      <c r="B101" s="25">
        <f t="shared" si="1"/>
        <v>96</v>
      </c>
      <c r="C101" s="40" t="s">
        <v>12</v>
      </c>
      <c r="D101" s="39" t="s">
        <v>87</v>
      </c>
      <c r="E101" s="16" t="s">
        <v>364</v>
      </c>
      <c r="G101" s="13"/>
    </row>
    <row r="102" spans="2:7" x14ac:dyDescent="0.25">
      <c r="C102" s="26" t="s">
        <v>12</v>
      </c>
      <c r="D102" s="31" t="s">
        <v>150</v>
      </c>
      <c r="E102" s="16" t="s">
        <v>237</v>
      </c>
      <c r="G102" s="13"/>
    </row>
    <row r="103" spans="2:7" x14ac:dyDescent="0.25">
      <c r="C103" s="17" t="s">
        <v>12</v>
      </c>
      <c r="D103" s="18" t="s">
        <v>13</v>
      </c>
      <c r="E103" s="16"/>
      <c r="G103" s="13"/>
    </row>
    <row r="104" spans="2:7" x14ac:dyDescent="0.25">
      <c r="C104" s="17" t="s">
        <v>70</v>
      </c>
      <c r="D104" s="16" t="s">
        <v>190</v>
      </c>
      <c r="E104" s="16"/>
      <c r="G104" s="13"/>
    </row>
    <row r="105" spans="2:7" x14ac:dyDescent="0.25">
      <c r="G105" s="13"/>
    </row>
    <row r="106" spans="2:7" x14ac:dyDescent="0.25">
      <c r="G106" s="13"/>
    </row>
    <row r="107" spans="2:7" x14ac:dyDescent="0.25">
      <c r="G107" s="13"/>
    </row>
    <row r="108" spans="2:7" x14ac:dyDescent="0.25">
      <c r="G108" s="13"/>
    </row>
    <row r="109" spans="2:7" x14ac:dyDescent="0.25">
      <c r="G109" s="13"/>
    </row>
    <row r="110" spans="2:7" x14ac:dyDescent="0.25">
      <c r="G110" s="13"/>
    </row>
    <row r="111" spans="2:7" x14ac:dyDescent="0.25">
      <c r="G111" s="13"/>
    </row>
    <row r="112" spans="2:7" x14ac:dyDescent="0.25">
      <c r="G112" s="13"/>
    </row>
    <row r="113" spans="7:7" x14ac:dyDescent="0.25">
      <c r="G113" s="13"/>
    </row>
    <row r="114" spans="7:7" x14ac:dyDescent="0.25">
      <c r="G114" s="13"/>
    </row>
    <row r="115" spans="7:7" x14ac:dyDescent="0.25">
      <c r="G115" s="13"/>
    </row>
    <row r="116" spans="7:7" x14ac:dyDescent="0.25">
      <c r="G116" s="13"/>
    </row>
    <row r="117" spans="7:7" x14ac:dyDescent="0.25">
      <c r="G117" s="13"/>
    </row>
    <row r="118" spans="7:7" x14ac:dyDescent="0.25">
      <c r="G118" s="13"/>
    </row>
    <row r="119" spans="7:7" x14ac:dyDescent="0.25">
      <c r="G119" s="13"/>
    </row>
    <row r="120" spans="7:7" x14ac:dyDescent="0.25">
      <c r="G120" s="13"/>
    </row>
    <row r="121" spans="7:7" x14ac:dyDescent="0.25">
      <c r="G121" s="13"/>
    </row>
    <row r="122" spans="7:7" x14ac:dyDescent="0.25">
      <c r="G122" s="13"/>
    </row>
  </sheetData>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94"/>
  <sheetViews>
    <sheetView workbookViewId="0">
      <pane xSplit="2" ySplit="4" topLeftCell="C5" activePane="bottomRight" state="frozen"/>
      <selection pane="topRight" activeCell="C1" sqref="C1"/>
      <selection pane="bottomLeft" activeCell="A5" sqref="A5"/>
      <selection pane="bottomRight" activeCell="R7" sqref="R7"/>
    </sheetView>
  </sheetViews>
  <sheetFormatPr baseColWidth="10" defaultRowHeight="12.75" x14ac:dyDescent="0.25"/>
  <cols>
    <col min="1" max="1" width="4.28515625" style="1" customWidth="1"/>
    <col min="2" max="2" width="5.7109375" style="8" customWidth="1"/>
    <col min="3" max="3" width="22.85546875" style="1" customWidth="1"/>
    <col min="4" max="4" width="20" style="1" customWidth="1"/>
    <col min="5" max="5" width="11.42578125" style="1" customWidth="1"/>
    <col min="6" max="6" width="5.7109375" style="1" customWidth="1"/>
    <col min="7" max="14" width="6.7109375" style="1" customWidth="1"/>
    <col min="15" max="19" width="5.7109375" style="1" customWidth="1"/>
    <col min="20" max="16384" width="11.42578125" style="1"/>
  </cols>
  <sheetData>
    <row r="1" spans="1:17" ht="11.25" customHeight="1" x14ac:dyDescent="0.25">
      <c r="B1" s="81" t="s">
        <v>435</v>
      </c>
      <c r="C1" s="87"/>
      <c r="D1" s="87"/>
    </row>
    <row r="2" spans="1:17" ht="15" x14ac:dyDescent="0.25">
      <c r="F2" s="14" t="s">
        <v>354</v>
      </c>
      <c r="P2" s="1" t="s">
        <v>271</v>
      </c>
      <c r="Q2" s="1">
        <v>2025</v>
      </c>
    </row>
    <row r="3" spans="1:17" ht="11.25" customHeight="1" x14ac:dyDescent="0.25"/>
    <row r="4" spans="1:17" x14ac:dyDescent="0.25">
      <c r="B4" s="22"/>
      <c r="C4" s="23" t="s">
        <v>153</v>
      </c>
      <c r="D4" s="23" t="s">
        <v>2</v>
      </c>
      <c r="E4" s="23" t="s">
        <v>3</v>
      </c>
      <c r="G4" s="45" t="s">
        <v>346</v>
      </c>
      <c r="H4" s="45" t="s">
        <v>347</v>
      </c>
      <c r="I4" s="45" t="s">
        <v>348</v>
      </c>
      <c r="J4" s="45" t="s">
        <v>349</v>
      </c>
      <c r="K4" s="45" t="s">
        <v>350</v>
      </c>
      <c r="L4" s="45" t="s">
        <v>351</v>
      </c>
      <c r="M4" s="45" t="s">
        <v>352</v>
      </c>
      <c r="N4" s="45" t="s">
        <v>206</v>
      </c>
      <c r="P4" s="13" t="s">
        <v>391</v>
      </c>
    </row>
    <row r="5" spans="1:17" ht="11.25" customHeight="1" x14ac:dyDescent="0.25"/>
    <row r="6" spans="1:17" x14ac:dyDescent="0.25">
      <c r="B6" s="25">
        <v>1</v>
      </c>
      <c r="C6" s="15" t="s">
        <v>422</v>
      </c>
      <c r="D6" s="16" t="s">
        <v>49</v>
      </c>
      <c r="E6" s="16" t="s">
        <v>187</v>
      </c>
      <c r="G6" s="46"/>
      <c r="H6" s="28"/>
      <c r="I6" s="46"/>
      <c r="J6" s="28"/>
      <c r="K6" s="46"/>
      <c r="L6" s="28">
        <v>1</v>
      </c>
      <c r="M6" s="46"/>
      <c r="N6" s="28"/>
    </row>
    <row r="7" spans="1:17" x14ac:dyDescent="0.25">
      <c r="B7" s="25">
        <f>B6+1</f>
        <v>2</v>
      </c>
      <c r="C7" s="26" t="s">
        <v>4</v>
      </c>
      <c r="D7" s="27" t="s">
        <v>150</v>
      </c>
      <c r="E7" s="27" t="s">
        <v>150</v>
      </c>
      <c r="G7" s="46"/>
      <c r="H7" s="28"/>
      <c r="I7" s="46"/>
      <c r="J7" s="28">
        <v>1</v>
      </c>
      <c r="K7" s="46">
        <v>1</v>
      </c>
      <c r="L7" s="28">
        <v>3</v>
      </c>
      <c r="M7" s="46"/>
      <c r="N7" s="28"/>
      <c r="P7" s="13"/>
    </row>
    <row r="8" spans="1:17" x14ac:dyDescent="0.25">
      <c r="B8" s="25">
        <f t="shared" ref="B8:B71" si="0">B7+1</f>
        <v>3</v>
      </c>
      <c r="C8" s="15" t="s">
        <v>192</v>
      </c>
      <c r="D8" s="27" t="s">
        <v>150</v>
      </c>
      <c r="E8" s="27" t="s">
        <v>150</v>
      </c>
      <c r="G8" s="46">
        <v>1</v>
      </c>
      <c r="H8" s="28">
        <v>1</v>
      </c>
      <c r="I8" s="46"/>
      <c r="J8" s="28"/>
      <c r="K8" s="46"/>
      <c r="L8" s="28"/>
      <c r="M8" s="46"/>
      <c r="N8" s="28"/>
      <c r="P8" s="13"/>
    </row>
    <row r="9" spans="1:17" x14ac:dyDescent="0.25">
      <c r="B9" s="25">
        <f t="shared" si="0"/>
        <v>4</v>
      </c>
      <c r="C9" s="15" t="s">
        <v>425</v>
      </c>
      <c r="D9" s="27" t="s">
        <v>59</v>
      </c>
      <c r="E9" s="27" t="s">
        <v>59</v>
      </c>
      <c r="G9" s="46"/>
      <c r="H9" s="28">
        <v>1</v>
      </c>
      <c r="I9" s="46"/>
      <c r="J9" s="28">
        <v>2</v>
      </c>
      <c r="K9" s="46"/>
      <c r="L9" s="28"/>
      <c r="M9" s="46"/>
      <c r="N9" s="28"/>
      <c r="P9" s="13"/>
    </row>
    <row r="10" spans="1:17" x14ac:dyDescent="0.25">
      <c r="A10" s="51"/>
      <c r="B10" s="25">
        <f t="shared" si="0"/>
        <v>5</v>
      </c>
      <c r="C10" s="15" t="s">
        <v>79</v>
      </c>
      <c r="D10" s="27" t="s">
        <v>150</v>
      </c>
      <c r="E10" s="27" t="s">
        <v>150</v>
      </c>
      <c r="G10" s="46"/>
      <c r="H10" s="28"/>
      <c r="I10" s="46">
        <v>1</v>
      </c>
      <c r="J10" s="28"/>
      <c r="K10" s="46"/>
      <c r="L10" s="28"/>
      <c r="M10" s="46"/>
      <c r="N10" s="28"/>
      <c r="P10" s="13"/>
    </row>
    <row r="11" spans="1:17" x14ac:dyDescent="0.25">
      <c r="B11" s="25">
        <f t="shared" si="0"/>
        <v>6</v>
      </c>
      <c r="C11" s="15" t="s">
        <v>53</v>
      </c>
      <c r="D11" s="16" t="s">
        <v>502</v>
      </c>
      <c r="E11" s="27" t="s">
        <v>8</v>
      </c>
      <c r="G11" s="46"/>
      <c r="H11" s="28"/>
      <c r="I11" s="46"/>
      <c r="J11" s="28">
        <v>1</v>
      </c>
      <c r="K11" s="46"/>
      <c r="L11" s="28"/>
      <c r="M11" s="46"/>
      <c r="N11" s="28"/>
      <c r="P11" s="13"/>
    </row>
    <row r="12" spans="1:17" x14ac:dyDescent="0.25">
      <c r="B12" s="25">
        <f t="shared" si="0"/>
        <v>7</v>
      </c>
      <c r="C12" s="15" t="s">
        <v>53</v>
      </c>
      <c r="D12" s="16" t="s">
        <v>54</v>
      </c>
      <c r="E12" s="27" t="s">
        <v>27</v>
      </c>
      <c r="G12" s="46"/>
      <c r="H12" s="28"/>
      <c r="I12" s="46">
        <v>1</v>
      </c>
      <c r="J12" s="28">
        <v>2</v>
      </c>
      <c r="K12" s="46"/>
      <c r="L12" s="28"/>
      <c r="M12" s="46"/>
      <c r="N12" s="28"/>
      <c r="P12" s="13"/>
    </row>
    <row r="13" spans="1:17" x14ac:dyDescent="0.25">
      <c r="B13" s="25">
        <f t="shared" si="0"/>
        <v>8</v>
      </c>
      <c r="C13" s="15" t="s">
        <v>420</v>
      </c>
      <c r="D13" s="16" t="s">
        <v>29</v>
      </c>
      <c r="E13" s="27" t="s">
        <v>29</v>
      </c>
      <c r="G13" s="46"/>
      <c r="H13" s="28">
        <v>1</v>
      </c>
      <c r="I13" s="46"/>
      <c r="J13" s="28"/>
      <c r="K13" s="46">
        <v>1</v>
      </c>
      <c r="L13" s="28"/>
      <c r="M13" s="46"/>
      <c r="N13" s="28"/>
      <c r="P13" s="13"/>
    </row>
    <row r="14" spans="1:17" x14ac:dyDescent="0.25">
      <c r="B14" s="25">
        <f t="shared" si="0"/>
        <v>9</v>
      </c>
      <c r="C14" s="17" t="s">
        <v>193</v>
      </c>
      <c r="D14" s="18" t="s">
        <v>35</v>
      </c>
      <c r="E14" s="18" t="s">
        <v>36</v>
      </c>
      <c r="G14" s="46">
        <v>2</v>
      </c>
      <c r="H14" s="28">
        <v>1</v>
      </c>
      <c r="I14" s="46"/>
      <c r="J14" s="28"/>
      <c r="K14" s="46"/>
      <c r="L14" s="28"/>
      <c r="M14" s="46"/>
      <c r="N14" s="28"/>
      <c r="P14" s="13"/>
    </row>
    <row r="15" spans="1:17" x14ac:dyDescent="0.25">
      <c r="B15" s="25">
        <f t="shared" si="0"/>
        <v>10</v>
      </c>
      <c r="C15" s="15" t="s">
        <v>194</v>
      </c>
      <c r="D15" s="27" t="s">
        <v>150</v>
      </c>
      <c r="E15" s="27" t="s">
        <v>150</v>
      </c>
      <c r="G15" s="46"/>
      <c r="H15" s="28">
        <v>1</v>
      </c>
      <c r="I15" s="46">
        <v>1</v>
      </c>
      <c r="J15" s="28"/>
      <c r="K15" s="46"/>
      <c r="L15" s="28"/>
      <c r="M15" s="46"/>
      <c r="N15" s="28"/>
      <c r="P15" s="13"/>
    </row>
    <row r="16" spans="1:17" x14ac:dyDescent="0.25">
      <c r="B16" s="25">
        <f t="shared" si="0"/>
        <v>11</v>
      </c>
      <c r="C16" s="40" t="s">
        <v>265</v>
      </c>
      <c r="D16" s="39" t="s">
        <v>150</v>
      </c>
      <c r="E16" s="39" t="s">
        <v>150</v>
      </c>
      <c r="G16" s="46">
        <v>1</v>
      </c>
      <c r="H16" s="28"/>
      <c r="I16" s="46"/>
      <c r="J16" s="28"/>
      <c r="K16" s="46"/>
      <c r="L16" s="28"/>
      <c r="M16" s="46"/>
      <c r="N16" s="28"/>
      <c r="P16" s="13"/>
    </row>
    <row r="17" spans="1:16" x14ac:dyDescent="0.25">
      <c r="A17" s="51"/>
      <c r="B17" s="25">
        <f t="shared" si="0"/>
        <v>12</v>
      </c>
      <c r="C17" s="15" t="s">
        <v>43</v>
      </c>
      <c r="D17" s="27" t="s">
        <v>150</v>
      </c>
      <c r="E17" s="27" t="s">
        <v>150</v>
      </c>
      <c r="G17" s="46"/>
      <c r="H17" s="28">
        <v>1</v>
      </c>
      <c r="I17" s="46">
        <v>2</v>
      </c>
      <c r="J17" s="28"/>
      <c r="K17" s="46">
        <v>1</v>
      </c>
      <c r="L17" s="28"/>
      <c r="M17" s="46"/>
      <c r="N17" s="28"/>
      <c r="P17" s="13"/>
    </row>
    <row r="18" spans="1:16" x14ac:dyDescent="0.25">
      <c r="B18" s="25">
        <f t="shared" si="0"/>
        <v>13</v>
      </c>
      <c r="C18" s="17" t="s">
        <v>43</v>
      </c>
      <c r="D18" s="18" t="s">
        <v>179</v>
      </c>
      <c r="E18" s="18" t="s">
        <v>179</v>
      </c>
      <c r="G18" s="46"/>
      <c r="H18" s="28">
        <v>2</v>
      </c>
      <c r="I18" s="46"/>
      <c r="J18" s="28">
        <v>1</v>
      </c>
      <c r="K18" s="46"/>
      <c r="L18" s="28"/>
      <c r="M18" s="46"/>
      <c r="N18" s="28"/>
      <c r="P18" s="13"/>
    </row>
    <row r="19" spans="1:16" x14ac:dyDescent="0.25">
      <c r="B19" s="25">
        <f t="shared" si="0"/>
        <v>14</v>
      </c>
      <c r="C19" s="17" t="s">
        <v>423</v>
      </c>
      <c r="D19" s="18" t="s">
        <v>424</v>
      </c>
      <c r="E19" s="18" t="s">
        <v>187</v>
      </c>
      <c r="G19" s="46"/>
      <c r="H19" s="28">
        <v>1</v>
      </c>
      <c r="I19" s="46"/>
      <c r="J19" s="28"/>
      <c r="K19" s="46"/>
      <c r="L19" s="28"/>
      <c r="M19" s="46"/>
      <c r="N19" s="28"/>
      <c r="P19" s="13"/>
    </row>
    <row r="20" spans="1:16" x14ac:dyDescent="0.25">
      <c r="B20" s="25">
        <f t="shared" si="0"/>
        <v>15</v>
      </c>
      <c r="C20" s="17" t="s">
        <v>418</v>
      </c>
      <c r="D20" s="18" t="s">
        <v>15</v>
      </c>
      <c r="E20" s="18" t="s">
        <v>16</v>
      </c>
      <c r="G20" s="46"/>
      <c r="H20" s="28">
        <v>1</v>
      </c>
      <c r="I20" s="46"/>
      <c r="J20" s="28"/>
      <c r="K20" s="46"/>
      <c r="L20" s="28"/>
      <c r="M20" s="46"/>
      <c r="N20" s="28"/>
      <c r="P20" s="13"/>
    </row>
    <row r="21" spans="1:16" x14ac:dyDescent="0.25">
      <c r="B21" s="25">
        <f t="shared" si="0"/>
        <v>16</v>
      </c>
      <c r="C21" s="17" t="s">
        <v>31</v>
      </c>
      <c r="D21" s="18" t="s">
        <v>204</v>
      </c>
      <c r="E21" s="18" t="s">
        <v>29</v>
      </c>
      <c r="G21" s="46">
        <v>1</v>
      </c>
      <c r="H21" s="28">
        <v>1</v>
      </c>
      <c r="I21" s="46">
        <v>1</v>
      </c>
      <c r="J21" s="28"/>
      <c r="K21" s="46"/>
      <c r="L21" s="28"/>
      <c r="M21" s="46"/>
      <c r="N21" s="28"/>
      <c r="P21" s="13"/>
    </row>
    <row r="22" spans="1:16" x14ac:dyDescent="0.25">
      <c r="B22" s="25">
        <f t="shared" si="0"/>
        <v>17</v>
      </c>
      <c r="C22" s="26" t="s">
        <v>9</v>
      </c>
      <c r="D22" s="27" t="s">
        <v>150</v>
      </c>
      <c r="E22" s="27" t="s">
        <v>150</v>
      </c>
      <c r="G22" s="46"/>
      <c r="H22" s="28"/>
      <c r="I22" s="46"/>
      <c r="J22" s="28"/>
      <c r="K22" s="46">
        <v>3</v>
      </c>
      <c r="L22" s="28"/>
      <c r="M22" s="46">
        <v>1</v>
      </c>
      <c r="N22" s="28"/>
      <c r="P22" s="13"/>
    </row>
    <row r="23" spans="1:16" x14ac:dyDescent="0.25">
      <c r="A23" s="51"/>
      <c r="B23" s="25">
        <f t="shared" si="0"/>
        <v>18</v>
      </c>
      <c r="C23" s="26" t="s">
        <v>426</v>
      </c>
      <c r="D23" s="27" t="s">
        <v>427</v>
      </c>
      <c r="E23" s="27" t="s">
        <v>69</v>
      </c>
      <c r="G23" s="46"/>
      <c r="H23" s="28"/>
      <c r="I23" s="46"/>
      <c r="J23" s="28">
        <v>1</v>
      </c>
      <c r="K23" s="46"/>
      <c r="L23" s="28"/>
      <c r="M23" s="46"/>
      <c r="N23" s="28"/>
      <c r="P23" s="13"/>
    </row>
    <row r="24" spans="1:16" x14ac:dyDescent="0.25">
      <c r="B24" s="25">
        <f t="shared" si="0"/>
        <v>19</v>
      </c>
      <c r="C24" s="40" t="s">
        <v>261</v>
      </c>
      <c r="D24" s="39" t="s">
        <v>262</v>
      </c>
      <c r="E24" s="39" t="s">
        <v>180</v>
      </c>
      <c r="G24" s="46"/>
      <c r="H24" s="28">
        <v>1</v>
      </c>
      <c r="I24" s="46">
        <v>1</v>
      </c>
      <c r="J24" s="28"/>
      <c r="K24" s="46"/>
      <c r="L24" s="28"/>
      <c r="M24" s="46"/>
      <c r="N24" s="28"/>
      <c r="P24" s="13"/>
    </row>
    <row r="25" spans="1:16" x14ac:dyDescent="0.25">
      <c r="B25" s="25">
        <f t="shared" si="0"/>
        <v>20</v>
      </c>
      <c r="C25" s="15" t="s">
        <v>81</v>
      </c>
      <c r="D25" s="27" t="s">
        <v>150</v>
      </c>
      <c r="E25" s="27" t="s">
        <v>150</v>
      </c>
      <c r="G25" s="46">
        <v>1</v>
      </c>
      <c r="H25" s="28">
        <v>1</v>
      </c>
      <c r="I25" s="46"/>
      <c r="J25" s="28"/>
      <c r="K25" s="46"/>
      <c r="L25" s="28"/>
      <c r="M25" s="46"/>
      <c r="N25" s="28"/>
      <c r="P25" s="13"/>
    </row>
    <row r="26" spans="1:16" x14ac:dyDescent="0.25">
      <c r="B26" s="25">
        <f t="shared" si="0"/>
        <v>21</v>
      </c>
      <c r="C26" s="40" t="s">
        <v>63</v>
      </c>
      <c r="D26" s="39" t="s">
        <v>87</v>
      </c>
      <c r="E26" s="39" t="s">
        <v>87</v>
      </c>
      <c r="G26" s="46"/>
      <c r="H26" s="28">
        <v>1</v>
      </c>
      <c r="I26" s="46"/>
      <c r="J26" s="28"/>
      <c r="K26" s="46"/>
      <c r="L26" s="28"/>
      <c r="M26" s="46"/>
      <c r="N26" s="28"/>
    </row>
    <row r="27" spans="1:16" x14ac:dyDescent="0.25">
      <c r="A27" s="51"/>
      <c r="B27" s="25">
        <f t="shared" si="0"/>
        <v>22</v>
      </c>
      <c r="C27" s="15" t="s">
        <v>63</v>
      </c>
      <c r="D27" s="16" t="s">
        <v>180</v>
      </c>
      <c r="E27" s="16" t="s">
        <v>180</v>
      </c>
      <c r="G27" s="46"/>
      <c r="H27" s="28"/>
      <c r="I27" s="46"/>
      <c r="J27" s="28">
        <v>2</v>
      </c>
      <c r="K27" s="46"/>
      <c r="L27" s="28"/>
      <c r="M27" s="46"/>
      <c r="N27" s="28"/>
    </row>
    <row r="28" spans="1:16" x14ac:dyDescent="0.25">
      <c r="A28" s="51"/>
      <c r="B28" s="25">
        <f t="shared" si="0"/>
        <v>23</v>
      </c>
      <c r="C28" s="15" t="s">
        <v>57</v>
      </c>
      <c r="D28" s="27" t="s">
        <v>150</v>
      </c>
      <c r="E28" s="27" t="s">
        <v>150</v>
      </c>
      <c r="G28" s="46"/>
      <c r="H28" s="28">
        <v>1</v>
      </c>
      <c r="I28" s="46"/>
      <c r="J28" s="28">
        <v>1</v>
      </c>
      <c r="K28" s="46"/>
      <c r="L28" s="28">
        <v>1</v>
      </c>
      <c r="M28" s="46"/>
      <c r="N28" s="28"/>
    </row>
    <row r="29" spans="1:16" x14ac:dyDescent="0.25">
      <c r="B29" s="25">
        <f t="shared" si="0"/>
        <v>24</v>
      </c>
      <c r="C29" s="26" t="s">
        <v>11</v>
      </c>
      <c r="D29" s="27" t="s">
        <v>150</v>
      </c>
      <c r="E29" s="27" t="s">
        <v>150</v>
      </c>
      <c r="G29" s="46"/>
      <c r="H29" s="28"/>
      <c r="I29" s="46"/>
      <c r="J29" s="28">
        <v>1</v>
      </c>
      <c r="K29" s="46">
        <v>1</v>
      </c>
      <c r="L29" s="28"/>
      <c r="M29" s="46"/>
      <c r="N29" s="28"/>
    </row>
    <row r="30" spans="1:16" x14ac:dyDescent="0.25">
      <c r="B30" s="25">
        <f t="shared" si="0"/>
        <v>25</v>
      </c>
      <c r="C30" s="15" t="s">
        <v>60</v>
      </c>
      <c r="D30" s="27" t="s">
        <v>150</v>
      </c>
      <c r="E30" s="27" t="s">
        <v>150</v>
      </c>
      <c r="G30" s="46"/>
      <c r="H30" s="28">
        <v>1</v>
      </c>
      <c r="I30" s="46"/>
      <c r="J30" s="28">
        <v>1</v>
      </c>
      <c r="K30" s="46"/>
      <c r="L30" s="28">
        <v>1</v>
      </c>
      <c r="M30" s="46"/>
      <c r="N30" s="28"/>
    </row>
    <row r="31" spans="1:16" x14ac:dyDescent="0.25">
      <c r="A31" s="51"/>
      <c r="B31" s="25">
        <f t="shared" si="0"/>
        <v>26</v>
      </c>
      <c r="C31" s="26" t="s">
        <v>14</v>
      </c>
      <c r="D31" s="27" t="s">
        <v>15</v>
      </c>
      <c r="E31" s="27" t="s">
        <v>16</v>
      </c>
      <c r="G31" s="46"/>
      <c r="H31" s="28"/>
      <c r="I31" s="46"/>
      <c r="J31" s="28">
        <v>2</v>
      </c>
      <c r="K31" s="46">
        <v>2</v>
      </c>
      <c r="L31" s="28"/>
      <c r="M31" s="46"/>
      <c r="N31" s="28"/>
    </row>
    <row r="32" spans="1:16" x14ac:dyDescent="0.25">
      <c r="B32" s="25">
        <f t="shared" si="0"/>
        <v>27</v>
      </c>
      <c r="C32" s="15" t="s">
        <v>195</v>
      </c>
      <c r="D32" s="27" t="s">
        <v>150</v>
      </c>
      <c r="E32" s="27" t="s">
        <v>150</v>
      </c>
      <c r="G32" s="46"/>
      <c r="H32" s="28"/>
      <c r="I32" s="46">
        <v>1</v>
      </c>
      <c r="J32" s="28">
        <v>1</v>
      </c>
      <c r="K32" s="46"/>
      <c r="L32" s="28"/>
      <c r="M32" s="46"/>
      <c r="N32" s="28"/>
    </row>
    <row r="33" spans="1:14" x14ac:dyDescent="0.25">
      <c r="B33" s="25">
        <f t="shared" si="0"/>
        <v>28</v>
      </c>
      <c r="C33" s="15" t="s">
        <v>101</v>
      </c>
      <c r="D33" s="27" t="s">
        <v>150</v>
      </c>
      <c r="E33" s="27" t="s">
        <v>150</v>
      </c>
      <c r="G33" s="46">
        <v>1</v>
      </c>
      <c r="H33" s="28">
        <v>1</v>
      </c>
      <c r="I33" s="46"/>
      <c r="J33" s="28"/>
      <c r="K33" s="46"/>
      <c r="L33" s="28"/>
      <c r="M33" s="46"/>
      <c r="N33" s="28"/>
    </row>
    <row r="34" spans="1:14" x14ac:dyDescent="0.25">
      <c r="A34" s="51"/>
      <c r="B34" s="25">
        <f t="shared" si="0"/>
        <v>29</v>
      </c>
      <c r="C34" s="26" t="s">
        <v>20</v>
      </c>
      <c r="D34" s="27" t="s">
        <v>150</v>
      </c>
      <c r="E34" s="27" t="s">
        <v>150</v>
      </c>
      <c r="G34" s="46"/>
      <c r="H34" s="28"/>
      <c r="I34" s="46"/>
      <c r="J34" s="28">
        <v>2</v>
      </c>
      <c r="K34" s="46"/>
      <c r="L34" s="28">
        <v>1</v>
      </c>
      <c r="M34" s="46"/>
      <c r="N34" s="28"/>
    </row>
    <row r="35" spans="1:14" x14ac:dyDescent="0.25">
      <c r="B35" s="25">
        <f t="shared" si="0"/>
        <v>30</v>
      </c>
      <c r="C35" s="26" t="s">
        <v>415</v>
      </c>
      <c r="D35" s="27" t="s">
        <v>8</v>
      </c>
      <c r="E35" s="27" t="s">
        <v>8</v>
      </c>
      <c r="G35" s="46"/>
      <c r="H35" s="28"/>
      <c r="I35" s="46">
        <v>1</v>
      </c>
      <c r="J35" s="28"/>
      <c r="K35" s="46"/>
      <c r="L35" s="28"/>
      <c r="M35" s="46"/>
      <c r="N35" s="28"/>
    </row>
    <row r="36" spans="1:14" x14ac:dyDescent="0.25">
      <c r="B36" s="25">
        <f t="shared" si="0"/>
        <v>31</v>
      </c>
      <c r="C36" s="26" t="s">
        <v>22</v>
      </c>
      <c r="D36" s="27" t="s">
        <v>150</v>
      </c>
      <c r="E36" s="27" t="s">
        <v>150</v>
      </c>
      <c r="G36" s="46"/>
      <c r="H36" s="28"/>
      <c r="I36" s="46"/>
      <c r="J36" s="28"/>
      <c r="K36" s="46"/>
      <c r="L36" s="28"/>
      <c r="M36" s="46">
        <v>1</v>
      </c>
      <c r="N36" s="28">
        <v>3</v>
      </c>
    </row>
    <row r="37" spans="1:14" x14ac:dyDescent="0.25">
      <c r="B37" s="25">
        <f t="shared" si="0"/>
        <v>32</v>
      </c>
      <c r="C37" s="15" t="s">
        <v>83</v>
      </c>
      <c r="D37" s="16" t="s">
        <v>168</v>
      </c>
      <c r="E37" s="16" t="s">
        <v>19</v>
      </c>
      <c r="G37" s="46"/>
      <c r="H37" s="28"/>
      <c r="I37" s="46"/>
      <c r="J37" s="28">
        <v>2</v>
      </c>
      <c r="K37" s="46"/>
      <c r="L37" s="28"/>
      <c r="M37" s="46"/>
      <c r="N37" s="28"/>
    </row>
    <row r="38" spans="1:14" x14ac:dyDescent="0.25">
      <c r="B38" s="25">
        <f t="shared" si="0"/>
        <v>33</v>
      </c>
      <c r="C38" s="30" t="s">
        <v>85</v>
      </c>
      <c r="D38" s="16" t="s">
        <v>150</v>
      </c>
      <c r="E38" s="16" t="s">
        <v>150</v>
      </c>
      <c r="G38" s="46">
        <v>1</v>
      </c>
      <c r="H38" s="28"/>
      <c r="I38" s="46">
        <v>1</v>
      </c>
      <c r="J38" s="28"/>
      <c r="K38" s="46"/>
      <c r="L38" s="28"/>
      <c r="M38" s="46"/>
      <c r="N38" s="28"/>
    </row>
    <row r="39" spans="1:14" x14ac:dyDescent="0.25">
      <c r="B39" s="25">
        <f t="shared" si="0"/>
        <v>34</v>
      </c>
      <c r="C39" s="26" t="s">
        <v>26</v>
      </c>
      <c r="D39" s="16" t="s">
        <v>27</v>
      </c>
      <c r="E39" s="16" t="s">
        <v>27</v>
      </c>
      <c r="G39" s="46"/>
      <c r="H39" s="28"/>
      <c r="I39" s="46"/>
      <c r="J39" s="28">
        <v>2</v>
      </c>
      <c r="K39" s="46">
        <v>1</v>
      </c>
      <c r="L39" s="28"/>
      <c r="M39" s="46"/>
      <c r="N39" s="28"/>
    </row>
    <row r="40" spans="1:14" x14ac:dyDescent="0.25">
      <c r="B40" s="25">
        <f t="shared" si="0"/>
        <v>35</v>
      </c>
      <c r="C40" s="26" t="s">
        <v>283</v>
      </c>
      <c r="D40" s="39" t="s">
        <v>150</v>
      </c>
      <c r="E40" s="39" t="s">
        <v>150</v>
      </c>
      <c r="G40" s="46"/>
      <c r="H40" s="28">
        <v>1</v>
      </c>
      <c r="I40" s="46"/>
      <c r="J40" s="28"/>
      <c r="K40" s="46"/>
      <c r="L40" s="28"/>
      <c r="M40" s="46"/>
      <c r="N40" s="28"/>
    </row>
    <row r="41" spans="1:14" x14ac:dyDescent="0.25">
      <c r="B41" s="25">
        <f t="shared" si="0"/>
        <v>36</v>
      </c>
      <c r="C41" s="30" t="s">
        <v>86</v>
      </c>
      <c r="D41" s="16" t="s">
        <v>87</v>
      </c>
      <c r="E41" s="16" t="s">
        <v>87</v>
      </c>
      <c r="G41" s="46">
        <v>1</v>
      </c>
      <c r="H41" s="28"/>
      <c r="I41" s="46"/>
      <c r="J41" s="28">
        <v>2</v>
      </c>
      <c r="K41" s="46">
        <v>1</v>
      </c>
      <c r="L41" s="28"/>
      <c r="M41" s="46"/>
      <c r="N41" s="28"/>
    </row>
    <row r="42" spans="1:14" x14ac:dyDescent="0.25">
      <c r="B42" s="25">
        <f t="shared" si="0"/>
        <v>37</v>
      </c>
      <c r="C42" s="41" t="s">
        <v>428</v>
      </c>
      <c r="D42" s="76" t="s">
        <v>190</v>
      </c>
      <c r="E42" s="76" t="s">
        <v>71</v>
      </c>
      <c r="G42" s="46"/>
      <c r="H42" s="28">
        <v>1</v>
      </c>
      <c r="I42" s="46"/>
      <c r="J42" s="28"/>
      <c r="K42" s="46"/>
      <c r="L42" s="28"/>
      <c r="M42" s="46"/>
      <c r="N42" s="28"/>
    </row>
    <row r="43" spans="1:14" x14ac:dyDescent="0.25">
      <c r="B43" s="25">
        <f t="shared" si="0"/>
        <v>38</v>
      </c>
      <c r="C43" s="41" t="s">
        <v>421</v>
      </c>
      <c r="D43" s="76" t="s">
        <v>179</v>
      </c>
      <c r="E43" s="38" t="s">
        <v>179</v>
      </c>
      <c r="G43" s="46"/>
      <c r="H43" s="28">
        <v>1</v>
      </c>
      <c r="I43" s="46"/>
      <c r="J43" s="28"/>
      <c r="K43" s="46"/>
      <c r="L43" s="28"/>
      <c r="M43" s="46"/>
      <c r="N43" s="28"/>
    </row>
    <row r="44" spans="1:14" x14ac:dyDescent="0.25">
      <c r="B44" s="25">
        <f t="shared" si="0"/>
        <v>39</v>
      </c>
      <c r="C44" s="26" t="s">
        <v>30</v>
      </c>
      <c r="D44" s="16" t="s">
        <v>150</v>
      </c>
      <c r="E44" s="16" t="s">
        <v>150</v>
      </c>
      <c r="G44" s="46"/>
      <c r="H44" s="28"/>
      <c r="I44" s="46"/>
      <c r="J44" s="28">
        <v>1</v>
      </c>
      <c r="K44" s="46">
        <v>1</v>
      </c>
      <c r="L44" s="28"/>
      <c r="M44" s="46"/>
      <c r="N44" s="28"/>
    </row>
    <row r="45" spans="1:14" x14ac:dyDescent="0.25">
      <c r="B45" s="25">
        <f t="shared" si="0"/>
        <v>40</v>
      </c>
      <c r="C45" s="40" t="s">
        <v>263</v>
      </c>
      <c r="D45" s="39" t="s">
        <v>59</v>
      </c>
      <c r="E45" s="39" t="s">
        <v>59</v>
      </c>
      <c r="G45" s="46"/>
      <c r="H45" s="28"/>
      <c r="I45" s="46"/>
      <c r="J45" s="28">
        <v>1</v>
      </c>
      <c r="K45" s="46"/>
      <c r="L45" s="28">
        <v>1</v>
      </c>
      <c r="M45" s="46"/>
      <c r="N45" s="28"/>
    </row>
    <row r="46" spans="1:14" x14ac:dyDescent="0.25">
      <c r="A46" s="51"/>
      <c r="B46" s="25">
        <f t="shared" si="0"/>
        <v>41</v>
      </c>
      <c r="C46" s="40" t="s">
        <v>416</v>
      </c>
      <c r="D46" s="39" t="s">
        <v>417</v>
      </c>
      <c r="E46" s="39" t="s">
        <v>8</v>
      </c>
      <c r="G46" s="46"/>
      <c r="H46" s="28">
        <v>1</v>
      </c>
      <c r="I46" s="46"/>
      <c r="J46" s="28"/>
      <c r="K46" s="46"/>
      <c r="L46" s="28"/>
      <c r="M46" s="46"/>
      <c r="N46" s="28"/>
    </row>
    <row r="47" spans="1:14" x14ac:dyDescent="0.25">
      <c r="B47" s="25">
        <f t="shared" si="0"/>
        <v>42</v>
      </c>
      <c r="C47" s="40" t="s">
        <v>410</v>
      </c>
      <c r="D47" s="39" t="s">
        <v>51</v>
      </c>
      <c r="E47" s="39" t="s">
        <v>51</v>
      </c>
      <c r="G47" s="46"/>
      <c r="H47" s="28"/>
      <c r="I47" s="46"/>
      <c r="J47" s="28">
        <v>1</v>
      </c>
      <c r="K47" s="46"/>
      <c r="L47" s="28"/>
      <c r="M47" s="46"/>
      <c r="N47" s="28"/>
    </row>
    <row r="48" spans="1:14" x14ac:dyDescent="0.25">
      <c r="B48" s="25">
        <f t="shared" si="0"/>
        <v>43</v>
      </c>
      <c r="C48" s="17" t="s">
        <v>196</v>
      </c>
      <c r="D48" s="18" t="s">
        <v>179</v>
      </c>
      <c r="E48" s="18" t="s">
        <v>179</v>
      </c>
      <c r="G48" s="46">
        <v>1</v>
      </c>
      <c r="H48" s="28">
        <v>1</v>
      </c>
      <c r="I48" s="46">
        <v>1</v>
      </c>
      <c r="J48" s="28"/>
      <c r="K48" s="46"/>
      <c r="L48" s="28"/>
      <c r="M48" s="46"/>
      <c r="N48" s="28"/>
    </row>
    <row r="49" spans="1:14" x14ac:dyDescent="0.25">
      <c r="B49" s="25">
        <f t="shared" si="0"/>
        <v>44</v>
      </c>
      <c r="C49" s="17" t="s">
        <v>196</v>
      </c>
      <c r="D49" s="18" t="s">
        <v>51</v>
      </c>
      <c r="E49" s="18" t="s">
        <v>51</v>
      </c>
      <c r="G49" s="46">
        <v>1</v>
      </c>
      <c r="H49" s="28"/>
      <c r="I49" s="46"/>
      <c r="J49" s="28"/>
      <c r="K49" s="46"/>
      <c r="L49" s="28"/>
      <c r="M49" s="46"/>
      <c r="N49" s="28"/>
    </row>
    <row r="50" spans="1:14" x14ac:dyDescent="0.25">
      <c r="B50" s="25">
        <f t="shared" si="0"/>
        <v>45</v>
      </c>
      <c r="C50" s="40" t="s">
        <v>196</v>
      </c>
      <c r="D50" s="39" t="s">
        <v>228</v>
      </c>
      <c r="E50" s="39" t="s">
        <v>228</v>
      </c>
      <c r="G50" s="46"/>
      <c r="H50" s="28">
        <v>1</v>
      </c>
      <c r="I50" s="46">
        <v>1</v>
      </c>
      <c r="J50" s="28"/>
      <c r="K50" s="46"/>
      <c r="L50" s="28"/>
      <c r="M50" s="46"/>
      <c r="N50" s="28"/>
    </row>
    <row r="51" spans="1:14" x14ac:dyDescent="0.25">
      <c r="B51" s="25">
        <f t="shared" si="0"/>
        <v>46</v>
      </c>
      <c r="C51" s="15" t="s">
        <v>355</v>
      </c>
      <c r="D51" s="16" t="s">
        <v>150</v>
      </c>
      <c r="E51" s="16" t="s">
        <v>150</v>
      </c>
      <c r="G51" s="46"/>
      <c r="H51" s="28">
        <v>1</v>
      </c>
      <c r="I51" s="46"/>
      <c r="J51" s="28">
        <v>1</v>
      </c>
      <c r="K51" s="46"/>
      <c r="L51" s="28"/>
      <c r="M51" s="46"/>
      <c r="N51" s="28"/>
    </row>
    <row r="52" spans="1:14" x14ac:dyDescent="0.25">
      <c r="B52" s="25">
        <f t="shared" si="0"/>
        <v>47</v>
      </c>
      <c r="C52" s="15" t="s">
        <v>197</v>
      </c>
      <c r="D52" s="16" t="s">
        <v>150</v>
      </c>
      <c r="E52" s="16" t="s">
        <v>150</v>
      </c>
      <c r="G52" s="46"/>
      <c r="H52" s="28">
        <v>1</v>
      </c>
      <c r="I52" s="46">
        <v>1</v>
      </c>
      <c r="J52" s="28"/>
      <c r="K52" s="46"/>
      <c r="L52" s="28"/>
      <c r="M52" s="46"/>
      <c r="N52" s="28"/>
    </row>
    <row r="53" spans="1:14" x14ac:dyDescent="0.25">
      <c r="A53" s="51"/>
      <c r="B53" s="25">
        <f t="shared" si="0"/>
        <v>48</v>
      </c>
      <c r="C53" s="17" t="s">
        <v>198</v>
      </c>
      <c r="D53" s="18" t="s">
        <v>41</v>
      </c>
      <c r="E53" s="18" t="s">
        <v>27</v>
      </c>
      <c r="G53" s="46">
        <v>2</v>
      </c>
      <c r="H53" s="28">
        <v>1</v>
      </c>
      <c r="I53" s="46"/>
      <c r="J53" s="28"/>
      <c r="K53" s="46"/>
      <c r="L53" s="28"/>
      <c r="M53" s="46"/>
      <c r="N53" s="28"/>
    </row>
    <row r="54" spans="1:14" x14ac:dyDescent="0.25">
      <c r="B54" s="25">
        <f t="shared" si="0"/>
        <v>49</v>
      </c>
      <c r="C54" s="17" t="s">
        <v>199</v>
      </c>
      <c r="D54" s="18" t="s">
        <v>199</v>
      </c>
      <c r="E54" s="18" t="s">
        <v>8</v>
      </c>
      <c r="G54" s="46"/>
      <c r="H54" s="28">
        <v>1</v>
      </c>
      <c r="I54" s="46">
        <v>1</v>
      </c>
      <c r="J54" s="28">
        <v>1</v>
      </c>
      <c r="K54" s="46"/>
      <c r="L54" s="28"/>
      <c r="M54" s="46"/>
      <c r="N54" s="28"/>
    </row>
    <row r="55" spans="1:14" x14ac:dyDescent="0.25">
      <c r="B55" s="25">
        <f t="shared" si="0"/>
        <v>50</v>
      </c>
      <c r="C55" s="15" t="s">
        <v>21</v>
      </c>
      <c r="D55" s="16" t="s">
        <v>62</v>
      </c>
      <c r="E55" s="16" t="s">
        <v>8</v>
      </c>
      <c r="G55" s="46"/>
      <c r="H55" s="28"/>
      <c r="I55" s="46">
        <v>1</v>
      </c>
      <c r="J55" s="28">
        <v>2</v>
      </c>
      <c r="K55" s="46">
        <v>1</v>
      </c>
      <c r="L55" s="28"/>
      <c r="M55" s="46"/>
      <c r="N55" s="28"/>
    </row>
    <row r="56" spans="1:14" x14ac:dyDescent="0.25">
      <c r="B56" s="25">
        <f t="shared" si="0"/>
        <v>51</v>
      </c>
      <c r="C56" s="15" t="s">
        <v>21</v>
      </c>
      <c r="D56" s="16" t="s">
        <v>19</v>
      </c>
      <c r="E56" s="16" t="s">
        <v>19</v>
      </c>
      <c r="G56" s="46"/>
      <c r="H56" s="28"/>
      <c r="I56" s="46">
        <v>1</v>
      </c>
      <c r="J56" s="28">
        <v>1</v>
      </c>
      <c r="K56" s="46"/>
      <c r="L56" s="28"/>
      <c r="M56" s="46"/>
      <c r="N56" s="28"/>
    </row>
    <row r="57" spans="1:14" x14ac:dyDescent="0.25">
      <c r="A57" s="51"/>
      <c r="B57" s="25">
        <f t="shared" si="0"/>
        <v>52</v>
      </c>
      <c r="C57" s="40" t="s">
        <v>264</v>
      </c>
      <c r="D57" s="39" t="s">
        <v>262</v>
      </c>
      <c r="E57" s="39" t="s">
        <v>180</v>
      </c>
      <c r="G57" s="46">
        <v>1</v>
      </c>
      <c r="H57" s="28">
        <v>1</v>
      </c>
      <c r="I57" s="46"/>
      <c r="J57" s="28"/>
      <c r="K57" s="46"/>
      <c r="L57" s="28"/>
      <c r="M57" s="46"/>
      <c r="N57" s="28"/>
    </row>
    <row r="58" spans="1:14" x14ac:dyDescent="0.25">
      <c r="A58" s="51"/>
      <c r="B58" s="25">
        <f t="shared" si="0"/>
        <v>53</v>
      </c>
      <c r="C58" s="15" t="s">
        <v>65</v>
      </c>
      <c r="D58" s="16" t="s">
        <v>150</v>
      </c>
      <c r="E58" s="16" t="s">
        <v>150</v>
      </c>
      <c r="G58" s="46"/>
      <c r="H58" s="28"/>
      <c r="I58" s="46"/>
      <c r="J58" s="28"/>
      <c r="K58" s="46">
        <v>1</v>
      </c>
      <c r="L58" s="28"/>
      <c r="M58" s="46"/>
      <c r="N58" s="28">
        <v>1</v>
      </c>
    </row>
    <row r="59" spans="1:14" x14ac:dyDescent="0.25">
      <c r="B59" s="25">
        <f t="shared" si="0"/>
        <v>54</v>
      </c>
      <c r="C59" s="17" t="s">
        <v>48</v>
      </c>
      <c r="D59" s="18" t="s">
        <v>49</v>
      </c>
      <c r="E59" s="18" t="s">
        <v>50</v>
      </c>
      <c r="G59" s="46">
        <v>1</v>
      </c>
      <c r="H59" s="28">
        <v>1</v>
      </c>
      <c r="I59" s="46">
        <v>1</v>
      </c>
      <c r="J59" s="28"/>
      <c r="K59" s="46"/>
      <c r="L59" s="28"/>
      <c r="M59" s="46"/>
      <c r="N59" s="28"/>
    </row>
    <row r="60" spans="1:14" x14ac:dyDescent="0.25">
      <c r="B60" s="25">
        <f t="shared" si="0"/>
        <v>55</v>
      </c>
      <c r="C60" s="17" t="s">
        <v>36</v>
      </c>
      <c r="D60" s="18" t="s">
        <v>35</v>
      </c>
      <c r="E60" s="18" t="s">
        <v>36</v>
      </c>
      <c r="G60" s="46"/>
      <c r="H60" s="28">
        <v>2</v>
      </c>
      <c r="I60" s="46"/>
      <c r="J60" s="28">
        <v>1</v>
      </c>
      <c r="K60" s="46"/>
      <c r="L60" s="28"/>
      <c r="M60" s="46"/>
      <c r="N60" s="28"/>
    </row>
    <row r="61" spans="1:14" x14ac:dyDescent="0.25">
      <c r="B61" s="25">
        <f t="shared" si="0"/>
        <v>56</v>
      </c>
      <c r="C61" s="17" t="s">
        <v>36</v>
      </c>
      <c r="D61" s="18" t="s">
        <v>52</v>
      </c>
      <c r="E61" s="18" t="s">
        <v>52</v>
      </c>
      <c r="G61" s="46"/>
      <c r="H61" s="28">
        <v>1</v>
      </c>
      <c r="I61" s="46">
        <v>1</v>
      </c>
      <c r="J61" s="28"/>
      <c r="K61" s="46"/>
      <c r="L61" s="28"/>
      <c r="M61" s="46"/>
      <c r="N61" s="28"/>
    </row>
    <row r="62" spans="1:14" x14ac:dyDescent="0.25">
      <c r="B62" s="25">
        <f t="shared" si="0"/>
        <v>57</v>
      </c>
      <c r="C62" s="40" t="s">
        <v>262</v>
      </c>
      <c r="D62" s="39" t="s">
        <v>54</v>
      </c>
      <c r="E62" s="39" t="s">
        <v>27</v>
      </c>
      <c r="G62" s="46"/>
      <c r="H62" s="28">
        <v>1</v>
      </c>
      <c r="I62" s="46">
        <v>1</v>
      </c>
      <c r="J62" s="28">
        <v>1</v>
      </c>
      <c r="K62" s="46"/>
      <c r="L62" s="28"/>
      <c r="M62" s="46"/>
      <c r="N62" s="28"/>
    </row>
    <row r="63" spans="1:14" x14ac:dyDescent="0.25">
      <c r="B63" s="25">
        <f t="shared" si="0"/>
        <v>58</v>
      </c>
      <c r="C63" s="40" t="s">
        <v>267</v>
      </c>
      <c r="D63" s="39" t="s">
        <v>150</v>
      </c>
      <c r="E63" s="39" t="s">
        <v>150</v>
      </c>
      <c r="G63" s="46"/>
      <c r="H63" s="28"/>
      <c r="I63" s="46">
        <v>1</v>
      </c>
      <c r="J63" s="28"/>
      <c r="K63" s="46"/>
      <c r="L63" s="28"/>
      <c r="M63" s="46"/>
      <c r="N63" s="28"/>
    </row>
    <row r="64" spans="1:14" x14ac:dyDescent="0.25">
      <c r="B64" s="25">
        <f t="shared" si="0"/>
        <v>59</v>
      </c>
      <c r="C64" s="40" t="s">
        <v>270</v>
      </c>
      <c r="D64" s="39" t="s">
        <v>179</v>
      </c>
      <c r="E64" s="39" t="s">
        <v>179</v>
      </c>
      <c r="G64" s="46">
        <v>1</v>
      </c>
      <c r="H64" s="28"/>
      <c r="I64" s="46"/>
      <c r="J64" s="28">
        <v>1</v>
      </c>
      <c r="K64" s="46"/>
      <c r="L64" s="28"/>
      <c r="M64" s="46"/>
      <c r="N64" s="28"/>
    </row>
    <row r="65" spans="1:14" x14ac:dyDescent="0.25">
      <c r="A65" s="51"/>
      <c r="B65" s="25">
        <f t="shared" si="0"/>
        <v>60</v>
      </c>
      <c r="C65" s="26" t="s">
        <v>33</v>
      </c>
      <c r="D65" s="16" t="s">
        <v>150</v>
      </c>
      <c r="E65" s="16" t="s">
        <v>150</v>
      </c>
      <c r="G65" s="48"/>
      <c r="H65" s="28"/>
      <c r="I65" s="46"/>
      <c r="J65" s="28"/>
      <c r="K65" s="46">
        <v>1</v>
      </c>
      <c r="L65" s="28">
        <v>2</v>
      </c>
      <c r="M65" s="46"/>
      <c r="N65" s="28"/>
    </row>
    <row r="66" spans="1:14" x14ac:dyDescent="0.25">
      <c r="B66" s="25">
        <f t="shared" si="0"/>
        <v>61</v>
      </c>
      <c r="C66" s="15" t="s">
        <v>89</v>
      </c>
      <c r="D66" s="16" t="s">
        <v>150</v>
      </c>
      <c r="E66" s="16" t="s">
        <v>150</v>
      </c>
      <c r="G66" s="46">
        <v>1</v>
      </c>
      <c r="H66" s="28"/>
      <c r="I66" s="46">
        <v>1</v>
      </c>
      <c r="J66" s="28"/>
      <c r="K66" s="46"/>
      <c r="L66" s="28"/>
      <c r="M66" s="46"/>
      <c r="N66" s="28"/>
    </row>
    <row r="67" spans="1:14" x14ac:dyDescent="0.25">
      <c r="B67" s="25">
        <f t="shared" si="0"/>
        <v>62</v>
      </c>
      <c r="C67" s="15" t="s">
        <v>90</v>
      </c>
      <c r="D67" s="16" t="s">
        <v>150</v>
      </c>
      <c r="E67" s="16" t="s">
        <v>150</v>
      </c>
      <c r="G67" s="46"/>
      <c r="H67" s="28"/>
      <c r="I67" s="46"/>
      <c r="J67" s="28">
        <v>1</v>
      </c>
      <c r="K67" s="46"/>
      <c r="L67" s="28"/>
      <c r="M67" s="46"/>
      <c r="N67" s="28"/>
    </row>
    <row r="68" spans="1:14" x14ac:dyDescent="0.25">
      <c r="A68" s="51"/>
      <c r="B68" s="25">
        <f t="shared" si="0"/>
        <v>63</v>
      </c>
      <c r="C68" s="15" t="s">
        <v>419</v>
      </c>
      <c r="D68" s="16" t="s">
        <v>15</v>
      </c>
      <c r="E68" s="16" t="s">
        <v>16</v>
      </c>
      <c r="G68" s="46"/>
      <c r="H68" s="28"/>
      <c r="I68" s="46"/>
      <c r="J68" s="28"/>
      <c r="K68" s="46">
        <v>1</v>
      </c>
      <c r="L68" s="28"/>
      <c r="M68" s="46"/>
      <c r="N68" s="28"/>
    </row>
    <row r="69" spans="1:14" x14ac:dyDescent="0.25">
      <c r="B69" s="25">
        <f t="shared" si="0"/>
        <v>64</v>
      </c>
      <c r="C69" s="15" t="s">
        <v>67</v>
      </c>
      <c r="D69" s="16" t="s">
        <v>150</v>
      </c>
      <c r="E69" s="16" t="s">
        <v>150</v>
      </c>
      <c r="G69" s="46"/>
      <c r="H69" s="28"/>
      <c r="I69" s="46"/>
      <c r="J69" s="28">
        <v>2</v>
      </c>
      <c r="K69" s="46"/>
      <c r="L69" s="28"/>
      <c r="M69" s="46"/>
      <c r="N69" s="28"/>
    </row>
    <row r="70" spans="1:14" x14ac:dyDescent="0.25">
      <c r="B70" s="25">
        <f t="shared" si="0"/>
        <v>65</v>
      </c>
      <c r="C70" s="26" t="s">
        <v>259</v>
      </c>
      <c r="D70" s="16" t="s">
        <v>150</v>
      </c>
      <c r="E70" s="16" t="s">
        <v>150</v>
      </c>
      <c r="G70" s="46"/>
      <c r="H70" s="28"/>
      <c r="I70" s="46"/>
      <c r="J70" s="28"/>
      <c r="K70" s="46"/>
      <c r="L70" s="28">
        <v>1</v>
      </c>
      <c r="M70" s="46">
        <v>1</v>
      </c>
      <c r="N70" s="28">
        <v>1</v>
      </c>
    </row>
    <row r="71" spans="1:14" x14ac:dyDescent="0.25">
      <c r="B71" s="25">
        <f t="shared" si="0"/>
        <v>66</v>
      </c>
      <c r="C71" s="26" t="s">
        <v>37</v>
      </c>
      <c r="D71" s="16" t="s">
        <v>150</v>
      </c>
      <c r="E71" s="16" t="s">
        <v>150</v>
      </c>
      <c r="G71" s="46"/>
      <c r="H71" s="28"/>
      <c r="I71" s="46"/>
      <c r="J71" s="28"/>
      <c r="K71" s="46">
        <v>3</v>
      </c>
      <c r="L71" s="28"/>
      <c r="M71" s="46"/>
      <c r="N71" s="28">
        <v>1</v>
      </c>
    </row>
    <row r="72" spans="1:14" x14ac:dyDescent="0.25">
      <c r="B72" s="25">
        <f t="shared" ref="B72:B113" si="1">B71+1</f>
        <v>67</v>
      </c>
      <c r="C72" s="40" t="s">
        <v>37</v>
      </c>
      <c r="D72" s="39" t="s">
        <v>84</v>
      </c>
      <c r="E72" s="39" t="s">
        <v>19</v>
      </c>
      <c r="G72" s="46"/>
      <c r="H72" s="28"/>
      <c r="I72" s="46">
        <v>1</v>
      </c>
      <c r="J72" s="28">
        <v>1</v>
      </c>
      <c r="K72" s="46"/>
      <c r="L72" s="28"/>
      <c r="M72" s="46"/>
      <c r="N72" s="28"/>
    </row>
    <row r="73" spans="1:14" x14ac:dyDescent="0.25">
      <c r="B73" s="25">
        <f t="shared" si="1"/>
        <v>68</v>
      </c>
      <c r="C73" s="15" t="s">
        <v>91</v>
      </c>
      <c r="D73" s="16" t="s">
        <v>92</v>
      </c>
      <c r="E73" s="16" t="s">
        <v>8</v>
      </c>
      <c r="G73" s="46">
        <v>1</v>
      </c>
      <c r="H73" s="28"/>
      <c r="I73" s="46"/>
      <c r="J73" s="28">
        <v>1</v>
      </c>
      <c r="K73" s="46">
        <v>2</v>
      </c>
      <c r="L73" s="28"/>
      <c r="M73" s="46"/>
      <c r="N73" s="28"/>
    </row>
    <row r="74" spans="1:14" x14ac:dyDescent="0.25">
      <c r="B74" s="25">
        <f t="shared" si="1"/>
        <v>69</v>
      </c>
      <c r="C74" s="17" t="s">
        <v>56</v>
      </c>
      <c r="D74" s="18" t="s">
        <v>52</v>
      </c>
      <c r="E74" s="18" t="s">
        <v>52</v>
      </c>
      <c r="G74" s="46"/>
      <c r="H74" s="28"/>
      <c r="I74" s="46">
        <v>1</v>
      </c>
      <c r="J74" s="28"/>
      <c r="K74" s="46"/>
      <c r="L74" s="28"/>
      <c r="M74" s="46"/>
      <c r="N74" s="28"/>
    </row>
    <row r="75" spans="1:14" x14ac:dyDescent="0.25">
      <c r="B75" s="25">
        <f t="shared" si="1"/>
        <v>70</v>
      </c>
      <c r="C75" s="15" t="s">
        <v>93</v>
      </c>
      <c r="D75" s="16" t="s">
        <v>93</v>
      </c>
      <c r="E75" s="16" t="s">
        <v>8</v>
      </c>
      <c r="G75" s="46">
        <v>1</v>
      </c>
      <c r="H75" s="28">
        <v>1</v>
      </c>
      <c r="I75" s="46"/>
      <c r="J75" s="28"/>
      <c r="K75" s="46"/>
      <c r="L75" s="28"/>
      <c r="M75" s="46"/>
      <c r="N75" s="28"/>
    </row>
    <row r="76" spans="1:14" x14ac:dyDescent="0.25">
      <c r="B76" s="25">
        <f t="shared" si="1"/>
        <v>71</v>
      </c>
      <c r="C76" s="15" t="s">
        <v>257</v>
      </c>
      <c r="D76" s="16" t="s">
        <v>150</v>
      </c>
      <c r="E76" s="16" t="s">
        <v>150</v>
      </c>
      <c r="G76" s="46">
        <v>1</v>
      </c>
      <c r="H76" s="28">
        <v>1</v>
      </c>
      <c r="I76" s="46"/>
      <c r="J76" s="28">
        <v>2</v>
      </c>
      <c r="K76" s="46"/>
      <c r="L76" s="28"/>
      <c r="M76" s="46"/>
      <c r="N76" s="28"/>
    </row>
    <row r="77" spans="1:14" x14ac:dyDescent="0.25">
      <c r="B77" s="25">
        <f t="shared" si="1"/>
        <v>72</v>
      </c>
      <c r="C77" s="15" t="s">
        <v>200</v>
      </c>
      <c r="D77" s="18" t="s">
        <v>179</v>
      </c>
      <c r="E77" s="18" t="s">
        <v>179</v>
      </c>
      <c r="G77" s="46">
        <v>1</v>
      </c>
      <c r="H77" s="28"/>
      <c r="I77" s="46">
        <v>1</v>
      </c>
      <c r="J77" s="28">
        <v>1</v>
      </c>
      <c r="K77" s="46"/>
      <c r="L77" s="28"/>
      <c r="M77" s="46"/>
      <c r="N77" s="28"/>
    </row>
    <row r="78" spans="1:14" x14ac:dyDescent="0.25">
      <c r="A78" s="51"/>
      <c r="B78" s="25">
        <f t="shared" si="1"/>
        <v>73</v>
      </c>
      <c r="C78" s="26" t="s">
        <v>39</v>
      </c>
      <c r="D78" s="31" t="s">
        <v>150</v>
      </c>
      <c r="E78" s="31" t="s">
        <v>150</v>
      </c>
      <c r="G78" s="46"/>
      <c r="H78" s="28"/>
      <c r="I78" s="46"/>
      <c r="J78" s="28">
        <v>1</v>
      </c>
      <c r="K78" s="46"/>
      <c r="L78" s="28"/>
      <c r="M78" s="46">
        <v>1</v>
      </c>
      <c r="N78" s="28">
        <v>1</v>
      </c>
    </row>
    <row r="79" spans="1:14" x14ac:dyDescent="0.25">
      <c r="B79" s="25">
        <f t="shared" si="1"/>
        <v>74</v>
      </c>
      <c r="C79" s="26" t="s">
        <v>39</v>
      </c>
      <c r="D79" s="31" t="s">
        <v>51</v>
      </c>
      <c r="E79" s="31" t="s">
        <v>51</v>
      </c>
      <c r="G79" s="46"/>
      <c r="H79" s="28"/>
      <c r="I79" s="46">
        <v>1</v>
      </c>
      <c r="J79" s="28"/>
      <c r="K79" s="46"/>
      <c r="L79" s="28"/>
      <c r="M79" s="46"/>
      <c r="N79" s="28"/>
    </row>
    <row r="80" spans="1:14" x14ac:dyDescent="0.25">
      <c r="B80" s="25">
        <f t="shared" si="1"/>
        <v>75</v>
      </c>
      <c r="C80" s="26" t="s">
        <v>414</v>
      </c>
      <c r="D80" s="31" t="s">
        <v>79</v>
      </c>
      <c r="E80" s="31" t="s">
        <v>79</v>
      </c>
      <c r="G80" s="46"/>
      <c r="H80" s="28">
        <v>1</v>
      </c>
      <c r="I80" s="46"/>
      <c r="J80" s="28"/>
      <c r="K80" s="46"/>
      <c r="L80" s="28"/>
      <c r="M80" s="46"/>
      <c r="N80" s="28"/>
    </row>
    <row r="81" spans="1:14" x14ac:dyDescent="0.25">
      <c r="B81" s="25">
        <f t="shared" si="1"/>
        <v>76</v>
      </c>
      <c r="C81" s="17" t="s">
        <v>444</v>
      </c>
      <c r="D81" s="18" t="s">
        <v>201</v>
      </c>
      <c r="E81" s="18" t="s">
        <v>27</v>
      </c>
      <c r="G81" s="46">
        <v>1</v>
      </c>
      <c r="H81" s="28">
        <v>1</v>
      </c>
      <c r="I81" s="46"/>
      <c r="J81" s="28"/>
      <c r="K81" s="46">
        <v>1</v>
      </c>
      <c r="L81" s="28"/>
      <c r="M81" s="46"/>
      <c r="N81" s="28"/>
    </row>
    <row r="82" spans="1:14" x14ac:dyDescent="0.25">
      <c r="B82" s="25">
        <f t="shared" si="1"/>
        <v>77</v>
      </c>
      <c r="C82" s="15" t="s">
        <v>95</v>
      </c>
      <c r="D82" s="31" t="s">
        <v>150</v>
      </c>
      <c r="E82" s="31" t="s">
        <v>150</v>
      </c>
      <c r="G82" s="46">
        <v>2</v>
      </c>
      <c r="H82" s="28"/>
      <c r="I82" s="46"/>
      <c r="J82" s="28"/>
      <c r="K82" s="46"/>
      <c r="L82" s="28"/>
      <c r="M82" s="46"/>
      <c r="N82" s="28"/>
    </row>
    <row r="83" spans="1:14" x14ac:dyDescent="0.25">
      <c r="B83" s="25">
        <f t="shared" si="1"/>
        <v>78</v>
      </c>
      <c r="C83" s="26" t="s">
        <v>42</v>
      </c>
      <c r="D83" s="27" t="s">
        <v>19</v>
      </c>
      <c r="E83" s="16" t="s">
        <v>19</v>
      </c>
      <c r="G83" s="46"/>
      <c r="H83" s="28"/>
      <c r="I83" s="46"/>
      <c r="J83" s="28"/>
      <c r="K83" s="46">
        <v>1</v>
      </c>
      <c r="L83" s="28">
        <v>2</v>
      </c>
      <c r="M83" s="46"/>
      <c r="N83" s="28">
        <v>1</v>
      </c>
    </row>
    <row r="84" spans="1:14" x14ac:dyDescent="0.25">
      <c r="B84" s="25">
        <f t="shared" si="1"/>
        <v>79</v>
      </c>
      <c r="C84" s="17" t="s">
        <v>23</v>
      </c>
      <c r="D84" s="18" t="s">
        <v>24</v>
      </c>
      <c r="E84" s="18" t="s">
        <v>25</v>
      </c>
      <c r="G84" s="47"/>
      <c r="H84" s="28">
        <v>1</v>
      </c>
      <c r="I84" s="46">
        <v>1</v>
      </c>
      <c r="J84" s="28"/>
      <c r="K84" s="46">
        <v>1</v>
      </c>
      <c r="L84" s="28"/>
      <c r="M84" s="46"/>
      <c r="N84" s="28"/>
    </row>
    <row r="85" spans="1:14" x14ac:dyDescent="0.25">
      <c r="B85" s="25">
        <f t="shared" si="1"/>
        <v>80</v>
      </c>
      <c r="C85" s="15" t="s">
        <v>96</v>
      </c>
      <c r="D85" s="31" t="s">
        <v>150</v>
      </c>
      <c r="E85" s="31" t="s">
        <v>150</v>
      </c>
      <c r="G85" s="46"/>
      <c r="H85" s="28">
        <v>1</v>
      </c>
      <c r="I85" s="46"/>
      <c r="J85" s="28">
        <v>1</v>
      </c>
      <c r="K85" s="46"/>
      <c r="L85" s="28"/>
      <c r="M85" s="46"/>
      <c r="N85" s="28"/>
    </row>
    <row r="86" spans="1:14" x14ac:dyDescent="0.25">
      <c r="B86" s="25">
        <f t="shared" si="1"/>
        <v>81</v>
      </c>
      <c r="C86" s="15" t="s">
        <v>6</v>
      </c>
      <c r="D86" s="31" t="s">
        <v>150</v>
      </c>
      <c r="E86" s="31" t="s">
        <v>150</v>
      </c>
      <c r="G86" s="46"/>
      <c r="H86" s="28"/>
      <c r="I86" s="46"/>
      <c r="J86" s="28">
        <v>2</v>
      </c>
      <c r="K86" s="46"/>
      <c r="L86" s="28"/>
      <c r="M86" s="46">
        <v>1</v>
      </c>
      <c r="N86" s="28"/>
    </row>
    <row r="87" spans="1:14" x14ac:dyDescent="0.25">
      <c r="B87" s="25">
        <f t="shared" si="1"/>
        <v>82</v>
      </c>
      <c r="C87" s="17" t="s">
        <v>6</v>
      </c>
      <c r="D87" s="18" t="s">
        <v>205</v>
      </c>
      <c r="E87" s="18" t="s">
        <v>8</v>
      </c>
      <c r="G87" s="46">
        <v>1</v>
      </c>
      <c r="H87" s="28"/>
      <c r="I87" s="46"/>
      <c r="J87" s="28"/>
      <c r="K87" s="46"/>
      <c r="L87" s="28"/>
      <c r="M87" s="46">
        <v>1</v>
      </c>
      <c r="N87" s="28"/>
    </row>
    <row r="88" spans="1:14" x14ac:dyDescent="0.25">
      <c r="B88" s="25">
        <f t="shared" si="1"/>
        <v>83</v>
      </c>
      <c r="C88" s="17" t="s">
        <v>28</v>
      </c>
      <c r="D88" s="18" t="s">
        <v>29</v>
      </c>
      <c r="E88" s="18" t="s">
        <v>29</v>
      </c>
      <c r="G88" s="46"/>
      <c r="H88" s="28"/>
      <c r="I88" s="46">
        <v>2</v>
      </c>
      <c r="J88" s="28"/>
      <c r="K88" s="46"/>
      <c r="L88" s="28"/>
      <c r="M88" s="46"/>
      <c r="N88" s="28"/>
    </row>
    <row r="89" spans="1:14" x14ac:dyDescent="0.25">
      <c r="B89" s="25">
        <f t="shared" si="1"/>
        <v>84</v>
      </c>
      <c r="C89" s="15" t="s">
        <v>72</v>
      </c>
      <c r="D89" s="31" t="s">
        <v>150</v>
      </c>
      <c r="E89" s="31" t="s">
        <v>150</v>
      </c>
      <c r="G89" s="46"/>
      <c r="H89" s="28"/>
      <c r="I89" s="46"/>
      <c r="J89" s="28">
        <v>2</v>
      </c>
      <c r="K89" s="46">
        <v>1</v>
      </c>
      <c r="L89" s="28"/>
      <c r="M89" s="46">
        <v>1</v>
      </c>
      <c r="N89" s="28"/>
    </row>
    <row r="90" spans="1:14" x14ac:dyDescent="0.25">
      <c r="B90" s="25">
        <f t="shared" si="1"/>
        <v>85</v>
      </c>
      <c r="C90" s="15" t="s">
        <v>73</v>
      </c>
      <c r="D90" s="31" t="s">
        <v>150</v>
      </c>
      <c r="E90" s="31" t="s">
        <v>150</v>
      </c>
      <c r="G90" s="46"/>
      <c r="H90" s="28"/>
      <c r="I90" s="46"/>
      <c r="J90" s="28">
        <v>1</v>
      </c>
      <c r="K90" s="46"/>
      <c r="L90" s="28">
        <v>1</v>
      </c>
      <c r="M90" s="46"/>
      <c r="N90" s="28"/>
    </row>
    <row r="91" spans="1:14" x14ac:dyDescent="0.25">
      <c r="B91" s="25">
        <f t="shared" si="1"/>
        <v>86</v>
      </c>
      <c r="C91" s="26" t="s">
        <v>45</v>
      </c>
      <c r="D91" s="31" t="s">
        <v>150</v>
      </c>
      <c r="E91" s="31" t="s">
        <v>150</v>
      </c>
      <c r="G91" s="46"/>
      <c r="H91" s="28"/>
      <c r="I91" s="46">
        <v>1</v>
      </c>
      <c r="J91" s="28"/>
      <c r="K91" s="46">
        <v>1</v>
      </c>
      <c r="L91" s="28"/>
      <c r="M91" s="46"/>
      <c r="N91" s="28"/>
    </row>
    <row r="92" spans="1:14" x14ac:dyDescent="0.25">
      <c r="B92" s="25">
        <f t="shared" si="1"/>
        <v>87</v>
      </c>
      <c r="C92" s="17" t="s">
        <v>411</v>
      </c>
      <c r="D92" s="18" t="s">
        <v>150</v>
      </c>
      <c r="E92" s="18" t="s">
        <v>150</v>
      </c>
      <c r="G92" s="46"/>
      <c r="H92" s="28"/>
      <c r="I92" s="46"/>
      <c r="J92" s="28">
        <v>1</v>
      </c>
      <c r="K92" s="46">
        <v>1</v>
      </c>
      <c r="L92" s="28"/>
      <c r="M92" s="46"/>
      <c r="N92" s="28"/>
    </row>
    <row r="93" spans="1:14" x14ac:dyDescent="0.25">
      <c r="A93" s="51"/>
      <c r="B93" s="25">
        <f t="shared" si="1"/>
        <v>88</v>
      </c>
      <c r="C93" s="17" t="s">
        <v>187</v>
      </c>
      <c r="D93" s="18" t="s">
        <v>191</v>
      </c>
      <c r="E93" s="18" t="s">
        <v>191</v>
      </c>
      <c r="G93" s="46">
        <v>1</v>
      </c>
      <c r="H93" s="28"/>
      <c r="I93" s="46">
        <v>1</v>
      </c>
      <c r="J93" s="28">
        <v>1</v>
      </c>
      <c r="K93" s="46">
        <v>1</v>
      </c>
      <c r="L93" s="28"/>
      <c r="M93" s="46"/>
      <c r="N93" s="28"/>
    </row>
    <row r="94" spans="1:14" x14ac:dyDescent="0.25">
      <c r="B94" s="25">
        <f t="shared" si="1"/>
        <v>89</v>
      </c>
      <c r="C94" s="26" t="s">
        <v>47</v>
      </c>
      <c r="D94" s="31" t="s">
        <v>150</v>
      </c>
      <c r="E94" s="31" t="s">
        <v>150</v>
      </c>
      <c r="G94" s="46"/>
      <c r="H94" s="28"/>
      <c r="I94" s="46"/>
      <c r="J94" s="28"/>
      <c r="K94" s="46">
        <v>1</v>
      </c>
      <c r="L94" s="28"/>
      <c r="M94" s="46">
        <v>1</v>
      </c>
      <c r="N94" s="28"/>
    </row>
    <row r="95" spans="1:14" x14ac:dyDescent="0.25">
      <c r="B95" s="25">
        <f t="shared" si="1"/>
        <v>90</v>
      </c>
      <c r="C95" s="15" t="s">
        <v>97</v>
      </c>
      <c r="D95" s="16" t="s">
        <v>52</v>
      </c>
      <c r="E95" s="16" t="s">
        <v>52</v>
      </c>
      <c r="G95" s="46"/>
      <c r="H95" s="28">
        <v>1</v>
      </c>
      <c r="I95" s="46"/>
      <c r="J95" s="28">
        <v>1</v>
      </c>
      <c r="K95" s="46"/>
      <c r="L95" s="28"/>
      <c r="M95" s="46"/>
      <c r="N95" s="28"/>
    </row>
    <row r="96" spans="1:14" x14ac:dyDescent="0.25">
      <c r="B96" s="25">
        <f t="shared" si="1"/>
        <v>91</v>
      </c>
      <c r="C96" s="15" t="s">
        <v>98</v>
      </c>
      <c r="D96" s="16" t="s">
        <v>59</v>
      </c>
      <c r="E96" s="16" t="s">
        <v>59</v>
      </c>
      <c r="G96" s="46"/>
      <c r="H96" s="28">
        <v>2</v>
      </c>
      <c r="I96" s="46"/>
      <c r="J96" s="28"/>
      <c r="K96" s="46"/>
      <c r="L96" s="28"/>
      <c r="M96" s="46"/>
      <c r="N96" s="28"/>
    </row>
    <row r="97" spans="2:14" x14ac:dyDescent="0.25">
      <c r="B97" s="25">
        <f t="shared" si="1"/>
        <v>92</v>
      </c>
      <c r="C97" s="15" t="s">
        <v>99</v>
      </c>
      <c r="D97" s="16" t="s">
        <v>150</v>
      </c>
      <c r="E97" s="16" t="s">
        <v>150</v>
      </c>
      <c r="G97" s="46">
        <v>1</v>
      </c>
      <c r="H97" s="28">
        <v>1</v>
      </c>
      <c r="I97" s="46"/>
      <c r="J97" s="28"/>
      <c r="K97" s="46"/>
      <c r="L97" s="28"/>
      <c r="M97" s="46"/>
      <c r="N97" s="28"/>
    </row>
    <row r="98" spans="2:14" x14ac:dyDescent="0.25">
      <c r="B98" s="25">
        <f t="shared" si="1"/>
        <v>93</v>
      </c>
      <c r="C98" s="15" t="s">
        <v>54</v>
      </c>
      <c r="D98" s="16" t="s">
        <v>54</v>
      </c>
      <c r="E98" s="16" t="s">
        <v>27</v>
      </c>
      <c r="G98" s="46"/>
      <c r="H98" s="28"/>
      <c r="I98" s="46"/>
      <c r="J98" s="28">
        <v>2</v>
      </c>
      <c r="K98" s="46"/>
      <c r="L98" s="28"/>
      <c r="M98" s="46"/>
      <c r="N98" s="28"/>
    </row>
    <row r="99" spans="2:14" x14ac:dyDescent="0.25">
      <c r="B99" s="25">
        <f t="shared" si="1"/>
        <v>94</v>
      </c>
      <c r="C99" s="17" t="s">
        <v>17</v>
      </c>
      <c r="D99" s="18" t="s">
        <v>18</v>
      </c>
      <c r="E99" s="18" t="s">
        <v>19</v>
      </c>
      <c r="G99" s="46"/>
      <c r="H99" s="28">
        <v>1</v>
      </c>
      <c r="I99" s="46">
        <v>1</v>
      </c>
      <c r="J99" s="28"/>
      <c r="K99" s="46"/>
      <c r="L99" s="28"/>
      <c r="M99" s="46"/>
      <c r="N99" s="28"/>
    </row>
    <row r="100" spans="2:14" x14ac:dyDescent="0.25">
      <c r="B100" s="25">
        <f t="shared" si="1"/>
        <v>95</v>
      </c>
      <c r="C100" s="17" t="s">
        <v>483</v>
      </c>
      <c r="D100" s="18" t="s">
        <v>68</v>
      </c>
      <c r="E100" s="18" t="s">
        <v>69</v>
      </c>
      <c r="G100" s="46"/>
      <c r="H100" s="28">
        <v>2</v>
      </c>
      <c r="I100" s="46"/>
      <c r="J100" s="28"/>
      <c r="K100" s="46"/>
      <c r="L100" s="28">
        <v>1</v>
      </c>
      <c r="M100" s="46"/>
      <c r="N100" s="28"/>
    </row>
    <row r="101" spans="2:14" x14ac:dyDescent="0.25">
      <c r="B101" s="25">
        <f t="shared" si="1"/>
        <v>96</v>
      </c>
      <c r="C101" s="15" t="s">
        <v>202</v>
      </c>
      <c r="D101" s="16" t="s">
        <v>150</v>
      </c>
      <c r="E101" s="16" t="s">
        <v>150</v>
      </c>
      <c r="G101" s="46"/>
      <c r="H101" s="28">
        <v>1</v>
      </c>
      <c r="I101" s="46"/>
      <c r="J101" s="28">
        <v>1</v>
      </c>
      <c r="K101" s="46"/>
      <c r="L101" s="28"/>
      <c r="M101" s="46"/>
      <c r="N101" s="28"/>
    </row>
    <row r="102" spans="2:14" x14ac:dyDescent="0.25">
      <c r="B102" s="25">
        <f t="shared" si="1"/>
        <v>97</v>
      </c>
      <c r="C102" s="15" t="s">
        <v>203</v>
      </c>
      <c r="D102" s="16" t="s">
        <v>190</v>
      </c>
      <c r="E102" s="16" t="s">
        <v>190</v>
      </c>
      <c r="G102" s="46"/>
      <c r="H102" s="28">
        <v>1</v>
      </c>
      <c r="I102" s="46"/>
      <c r="J102" s="28">
        <v>1</v>
      </c>
      <c r="K102" s="46"/>
      <c r="L102" s="28">
        <v>1</v>
      </c>
      <c r="M102" s="46"/>
      <c r="N102" s="28"/>
    </row>
    <row r="103" spans="2:14" x14ac:dyDescent="0.25">
      <c r="B103" s="25">
        <f t="shared" si="1"/>
        <v>98</v>
      </c>
      <c r="C103" s="40" t="s">
        <v>266</v>
      </c>
      <c r="D103" s="39" t="s">
        <v>150</v>
      </c>
      <c r="E103" s="39" t="s">
        <v>150</v>
      </c>
      <c r="G103" s="46"/>
      <c r="H103" s="28"/>
      <c r="I103" s="46">
        <v>1</v>
      </c>
      <c r="J103" s="28"/>
      <c r="K103" s="46"/>
      <c r="L103" s="28"/>
      <c r="M103" s="46"/>
      <c r="N103" s="28"/>
    </row>
    <row r="104" spans="2:14" x14ac:dyDescent="0.25">
      <c r="B104" s="25">
        <f t="shared" si="1"/>
        <v>99</v>
      </c>
      <c r="C104" s="42" t="s">
        <v>284</v>
      </c>
      <c r="D104" s="38" t="s">
        <v>282</v>
      </c>
      <c r="E104" s="38" t="s">
        <v>8</v>
      </c>
      <c r="G104" s="46">
        <v>1</v>
      </c>
      <c r="H104" s="28"/>
      <c r="I104" s="46"/>
      <c r="J104" s="28"/>
      <c r="K104" s="46"/>
      <c r="L104" s="28"/>
      <c r="M104" s="46"/>
      <c r="N104" s="28"/>
    </row>
    <row r="105" spans="2:14" x14ac:dyDescent="0.25">
      <c r="B105" s="25">
        <f t="shared" si="1"/>
        <v>100</v>
      </c>
      <c r="C105" s="17" t="s">
        <v>66</v>
      </c>
      <c r="D105" s="18" t="s">
        <v>180</v>
      </c>
      <c r="E105" s="18" t="s">
        <v>180</v>
      </c>
      <c r="G105" s="46"/>
      <c r="H105" s="28"/>
      <c r="I105" s="46">
        <v>1</v>
      </c>
      <c r="J105" s="28"/>
      <c r="K105" s="46"/>
      <c r="L105" s="28"/>
      <c r="M105" s="46"/>
      <c r="N105" s="28"/>
    </row>
    <row r="106" spans="2:14" x14ac:dyDescent="0.25">
      <c r="B106" s="25">
        <f t="shared" si="1"/>
        <v>101</v>
      </c>
      <c r="C106" s="17" t="s">
        <v>58</v>
      </c>
      <c r="D106" s="18" t="s">
        <v>59</v>
      </c>
      <c r="E106" s="18" t="s">
        <v>59</v>
      </c>
      <c r="G106" s="46"/>
      <c r="H106" s="28"/>
      <c r="I106" s="46">
        <v>1</v>
      </c>
      <c r="J106" s="28">
        <v>2</v>
      </c>
      <c r="K106" s="46"/>
      <c r="L106" s="28">
        <v>1</v>
      </c>
      <c r="M106" s="46"/>
      <c r="N106" s="28"/>
    </row>
    <row r="107" spans="2:14" x14ac:dyDescent="0.25">
      <c r="B107" s="25">
        <f t="shared" si="1"/>
        <v>102</v>
      </c>
      <c r="C107" s="15" t="s">
        <v>75</v>
      </c>
      <c r="D107" s="31" t="s">
        <v>150</v>
      </c>
      <c r="E107" s="31" t="s">
        <v>150</v>
      </c>
      <c r="G107" s="46"/>
      <c r="H107" s="28"/>
      <c r="I107" s="46"/>
      <c r="J107" s="28">
        <v>3</v>
      </c>
      <c r="K107" s="46"/>
      <c r="L107" s="28"/>
      <c r="M107" s="46"/>
      <c r="N107" s="28"/>
    </row>
    <row r="108" spans="2:14" x14ac:dyDescent="0.25">
      <c r="B108" s="25">
        <f t="shared" si="1"/>
        <v>103</v>
      </c>
      <c r="C108" s="15" t="s">
        <v>76</v>
      </c>
      <c r="D108" s="31" t="s">
        <v>150</v>
      </c>
      <c r="E108" s="31" t="s">
        <v>150</v>
      </c>
      <c r="G108" s="46"/>
      <c r="H108" s="28">
        <v>2</v>
      </c>
      <c r="I108" s="46"/>
      <c r="J108" s="28"/>
      <c r="K108" s="46">
        <v>1</v>
      </c>
      <c r="L108" s="28"/>
      <c r="M108" s="46"/>
      <c r="N108" s="28"/>
    </row>
    <row r="109" spans="2:14" x14ac:dyDescent="0.25">
      <c r="B109" s="25">
        <f t="shared" si="1"/>
        <v>104</v>
      </c>
      <c r="C109" s="40" t="s">
        <v>268</v>
      </c>
      <c r="D109" s="39" t="s">
        <v>150</v>
      </c>
      <c r="E109" s="39" t="s">
        <v>150</v>
      </c>
      <c r="G109" s="46">
        <v>1</v>
      </c>
      <c r="H109" s="28"/>
      <c r="I109" s="46"/>
      <c r="J109" s="28"/>
      <c r="K109" s="46"/>
      <c r="L109" s="28"/>
      <c r="M109" s="46"/>
      <c r="N109" s="28"/>
    </row>
    <row r="110" spans="2:14" x14ac:dyDescent="0.25">
      <c r="B110" s="25">
        <f t="shared" si="1"/>
        <v>105</v>
      </c>
      <c r="C110" s="40" t="s">
        <v>12</v>
      </c>
      <c r="D110" s="39" t="s">
        <v>87</v>
      </c>
      <c r="E110" s="39" t="s">
        <v>87</v>
      </c>
      <c r="G110" s="46"/>
      <c r="H110" s="28">
        <v>1</v>
      </c>
      <c r="I110" s="46"/>
      <c r="J110" s="28">
        <v>1</v>
      </c>
      <c r="K110" s="46"/>
      <c r="L110" s="28"/>
      <c r="M110" s="46"/>
      <c r="N110" s="28"/>
    </row>
    <row r="111" spans="2:14" x14ac:dyDescent="0.25">
      <c r="B111" s="25">
        <f t="shared" si="1"/>
        <v>106</v>
      </c>
      <c r="C111" s="26" t="s">
        <v>12</v>
      </c>
      <c r="D111" s="31" t="s">
        <v>150</v>
      </c>
      <c r="E111" s="31" t="s">
        <v>150</v>
      </c>
      <c r="G111" s="46"/>
      <c r="H111" s="28"/>
      <c r="I111" s="46"/>
      <c r="J111" s="28">
        <v>2</v>
      </c>
      <c r="K111" s="46">
        <v>2</v>
      </c>
      <c r="L111" s="28"/>
      <c r="M111" s="46"/>
      <c r="N111" s="28"/>
    </row>
    <row r="112" spans="2:14" x14ac:dyDescent="0.25">
      <c r="B112" s="25">
        <f t="shared" si="1"/>
        <v>107</v>
      </c>
      <c r="C112" s="17" t="s">
        <v>12</v>
      </c>
      <c r="D112" s="18" t="s">
        <v>13</v>
      </c>
      <c r="E112" s="18" t="s">
        <v>8</v>
      </c>
      <c r="G112" s="46">
        <v>1</v>
      </c>
      <c r="H112" s="28">
        <v>1</v>
      </c>
      <c r="I112" s="46"/>
      <c r="J112" s="28"/>
      <c r="K112" s="46"/>
      <c r="L112" s="28"/>
      <c r="M112" s="46"/>
      <c r="N112" s="28"/>
    </row>
    <row r="113" spans="2:14" x14ac:dyDescent="0.25">
      <c r="B113" s="25">
        <f t="shared" si="1"/>
        <v>108</v>
      </c>
      <c r="C113" s="17" t="s">
        <v>70</v>
      </c>
      <c r="D113" s="16" t="s">
        <v>190</v>
      </c>
      <c r="E113" s="16" t="s">
        <v>190</v>
      </c>
      <c r="G113" s="46">
        <v>1</v>
      </c>
      <c r="H113" s="28">
        <v>1</v>
      </c>
      <c r="I113" s="46"/>
      <c r="J113" s="28"/>
      <c r="K113" s="46"/>
      <c r="L113" s="28"/>
      <c r="M113" s="46"/>
      <c r="N113" s="28"/>
    </row>
    <row r="114" spans="2:14" x14ac:dyDescent="0.25">
      <c r="G114" s="19"/>
      <c r="H114" s="19"/>
      <c r="I114" s="19"/>
      <c r="J114" s="19"/>
      <c r="K114" s="19"/>
      <c r="L114" s="19"/>
      <c r="M114" s="19"/>
      <c r="N114" s="19"/>
    </row>
    <row r="115" spans="2:14" x14ac:dyDescent="0.25">
      <c r="G115" s="19"/>
      <c r="H115" s="19"/>
      <c r="I115" s="19"/>
      <c r="J115" s="19"/>
      <c r="K115" s="19"/>
      <c r="L115" s="19"/>
      <c r="M115" s="19"/>
      <c r="N115" s="19"/>
    </row>
    <row r="116" spans="2:14" x14ac:dyDescent="0.25">
      <c r="G116" s="19"/>
      <c r="H116" s="19"/>
      <c r="I116" s="19"/>
      <c r="J116" s="19"/>
      <c r="K116" s="19"/>
      <c r="L116" s="19"/>
      <c r="M116" s="19"/>
      <c r="N116" s="19"/>
    </row>
    <row r="117" spans="2:14" x14ac:dyDescent="0.25">
      <c r="G117" s="19"/>
      <c r="H117" s="19"/>
      <c r="I117" s="19"/>
      <c r="J117" s="19"/>
      <c r="K117" s="19"/>
      <c r="L117" s="19"/>
      <c r="M117" s="19"/>
      <c r="N117" s="19"/>
    </row>
    <row r="118" spans="2:14" x14ac:dyDescent="0.25">
      <c r="G118" s="19"/>
      <c r="H118" s="19"/>
      <c r="I118" s="19"/>
      <c r="J118" s="19"/>
      <c r="K118" s="19"/>
      <c r="L118" s="19"/>
      <c r="M118" s="19"/>
      <c r="N118" s="19"/>
    </row>
    <row r="119" spans="2:14" x14ac:dyDescent="0.25">
      <c r="G119" s="19"/>
      <c r="H119" s="19"/>
      <c r="I119" s="19"/>
      <c r="J119" s="19"/>
      <c r="K119" s="19"/>
      <c r="L119" s="19"/>
      <c r="M119" s="19"/>
      <c r="N119" s="19"/>
    </row>
    <row r="120" spans="2:14" x14ac:dyDescent="0.25">
      <c r="G120" s="19"/>
      <c r="H120" s="19"/>
      <c r="I120" s="19"/>
      <c r="J120" s="19"/>
      <c r="K120" s="19"/>
      <c r="L120" s="19"/>
      <c r="M120" s="19"/>
      <c r="N120" s="19"/>
    </row>
    <row r="121" spans="2:14" x14ac:dyDescent="0.25">
      <c r="G121" s="19"/>
      <c r="H121" s="19"/>
      <c r="I121" s="19"/>
      <c r="J121" s="19"/>
      <c r="K121" s="19"/>
      <c r="L121" s="19"/>
      <c r="M121" s="19"/>
      <c r="N121" s="19"/>
    </row>
    <row r="122" spans="2:14" x14ac:dyDescent="0.25">
      <c r="G122" s="19"/>
      <c r="H122" s="19"/>
      <c r="I122" s="19"/>
      <c r="J122" s="19"/>
      <c r="K122" s="19"/>
      <c r="L122" s="19"/>
      <c r="M122" s="19"/>
      <c r="N122" s="19"/>
    </row>
    <row r="123" spans="2:14" x14ac:dyDescent="0.25">
      <c r="G123" s="19"/>
      <c r="H123" s="19"/>
      <c r="I123" s="19"/>
      <c r="J123" s="19"/>
      <c r="K123" s="19"/>
      <c r="L123" s="19"/>
      <c r="M123" s="19"/>
      <c r="N123" s="19"/>
    </row>
    <row r="124" spans="2:14" x14ac:dyDescent="0.25">
      <c r="G124" s="19"/>
      <c r="H124" s="19"/>
      <c r="I124" s="19"/>
      <c r="J124" s="19"/>
      <c r="K124" s="19"/>
      <c r="L124" s="19"/>
      <c r="M124" s="19"/>
      <c r="N124" s="19"/>
    </row>
    <row r="125" spans="2:14" x14ac:dyDescent="0.25">
      <c r="G125" s="19"/>
      <c r="H125" s="19"/>
      <c r="I125" s="19"/>
      <c r="J125" s="19"/>
      <c r="K125" s="19"/>
      <c r="L125" s="19"/>
      <c r="M125" s="19"/>
      <c r="N125" s="19"/>
    </row>
    <row r="126" spans="2:14" x14ac:dyDescent="0.25">
      <c r="G126" s="19"/>
      <c r="H126" s="19"/>
      <c r="I126" s="19"/>
      <c r="J126" s="19"/>
      <c r="K126" s="19"/>
      <c r="L126" s="19"/>
      <c r="M126" s="19"/>
      <c r="N126" s="19"/>
    </row>
    <row r="127" spans="2:14" x14ac:dyDescent="0.25">
      <c r="G127" s="19"/>
      <c r="H127" s="19"/>
      <c r="I127" s="19"/>
      <c r="J127" s="19"/>
      <c r="K127" s="19"/>
      <c r="L127" s="19"/>
      <c r="M127" s="19"/>
      <c r="N127" s="19"/>
    </row>
    <row r="128" spans="2:14" x14ac:dyDescent="0.25">
      <c r="G128" s="19"/>
      <c r="H128" s="19"/>
      <c r="I128" s="19"/>
      <c r="J128" s="19"/>
      <c r="K128" s="19"/>
      <c r="L128" s="19"/>
      <c r="M128" s="19"/>
      <c r="N128" s="19"/>
    </row>
    <row r="129" spans="7:14" x14ac:dyDescent="0.25">
      <c r="G129" s="19"/>
      <c r="H129" s="19"/>
      <c r="I129" s="19"/>
      <c r="J129" s="19"/>
      <c r="K129" s="19"/>
      <c r="L129" s="19"/>
      <c r="M129" s="19"/>
      <c r="N129" s="19"/>
    </row>
    <row r="130" spans="7:14" x14ac:dyDescent="0.25">
      <c r="G130" s="19"/>
      <c r="H130" s="19"/>
      <c r="I130" s="19"/>
      <c r="J130" s="19"/>
      <c r="K130" s="19"/>
      <c r="L130" s="19"/>
      <c r="M130" s="19"/>
      <c r="N130" s="19"/>
    </row>
    <row r="131" spans="7:14" x14ac:dyDescent="0.25">
      <c r="G131" s="19"/>
      <c r="H131" s="19"/>
      <c r="I131" s="19"/>
      <c r="J131" s="19"/>
      <c r="K131" s="19"/>
      <c r="L131" s="19"/>
      <c r="M131" s="19"/>
      <c r="N131" s="19"/>
    </row>
    <row r="132" spans="7:14" x14ac:dyDescent="0.25">
      <c r="G132" s="19"/>
      <c r="H132" s="19"/>
      <c r="I132" s="19"/>
      <c r="J132" s="19"/>
      <c r="K132" s="19"/>
      <c r="L132" s="19"/>
      <c r="M132" s="19"/>
      <c r="N132" s="19"/>
    </row>
    <row r="133" spans="7:14" x14ac:dyDescent="0.25">
      <c r="G133" s="19"/>
      <c r="H133" s="19"/>
      <c r="I133" s="19"/>
      <c r="J133" s="19"/>
      <c r="K133" s="19"/>
      <c r="L133" s="19"/>
      <c r="M133" s="19"/>
      <c r="N133" s="19"/>
    </row>
    <row r="134" spans="7:14" x14ac:dyDescent="0.25">
      <c r="G134" s="19"/>
      <c r="H134" s="19"/>
      <c r="I134" s="19"/>
      <c r="J134" s="19"/>
      <c r="K134" s="19"/>
      <c r="L134" s="19"/>
      <c r="M134" s="19"/>
      <c r="N134" s="19"/>
    </row>
    <row r="135" spans="7:14" x14ac:dyDescent="0.25">
      <c r="G135" s="19"/>
      <c r="H135" s="19"/>
      <c r="I135" s="19"/>
      <c r="J135" s="19"/>
      <c r="K135" s="19"/>
      <c r="L135" s="19"/>
      <c r="M135" s="19"/>
      <c r="N135" s="19"/>
    </row>
    <row r="136" spans="7:14" x14ac:dyDescent="0.25">
      <c r="G136" s="19"/>
      <c r="H136" s="19"/>
      <c r="I136" s="19"/>
      <c r="J136" s="19"/>
      <c r="K136" s="19"/>
      <c r="L136" s="19"/>
      <c r="M136" s="19"/>
      <c r="N136" s="19"/>
    </row>
    <row r="137" spans="7:14" x14ac:dyDescent="0.25">
      <c r="G137" s="19"/>
      <c r="H137" s="19"/>
      <c r="I137" s="19"/>
      <c r="J137" s="19"/>
      <c r="K137" s="19"/>
      <c r="L137" s="19"/>
      <c r="M137" s="19"/>
      <c r="N137" s="19"/>
    </row>
    <row r="138" spans="7:14" x14ac:dyDescent="0.25">
      <c r="G138" s="19"/>
      <c r="H138" s="19"/>
      <c r="I138" s="19"/>
      <c r="J138" s="19"/>
      <c r="K138" s="19"/>
      <c r="L138" s="19"/>
      <c r="M138" s="19"/>
      <c r="N138" s="19"/>
    </row>
    <row r="139" spans="7:14" x14ac:dyDescent="0.25">
      <c r="G139" s="19"/>
      <c r="H139" s="19"/>
      <c r="I139" s="19"/>
      <c r="J139" s="19"/>
      <c r="K139" s="19"/>
      <c r="L139" s="19"/>
      <c r="M139" s="19"/>
      <c r="N139" s="19"/>
    </row>
    <row r="140" spans="7:14" x14ac:dyDescent="0.25">
      <c r="G140" s="19"/>
      <c r="H140" s="19"/>
      <c r="I140" s="19"/>
      <c r="J140" s="19"/>
      <c r="K140" s="19"/>
      <c r="L140" s="19"/>
      <c r="M140" s="19"/>
      <c r="N140" s="19"/>
    </row>
    <row r="141" spans="7:14" x14ac:dyDescent="0.25">
      <c r="G141" s="19"/>
      <c r="H141" s="19"/>
      <c r="I141" s="19"/>
      <c r="J141" s="19"/>
      <c r="K141" s="19"/>
      <c r="L141" s="19"/>
      <c r="M141" s="19"/>
      <c r="N141" s="19"/>
    </row>
    <row r="142" spans="7:14" x14ac:dyDescent="0.25">
      <c r="G142" s="19"/>
      <c r="H142" s="19"/>
      <c r="I142" s="19"/>
      <c r="J142" s="19"/>
      <c r="K142" s="19"/>
      <c r="L142" s="19"/>
      <c r="M142" s="19"/>
      <c r="N142" s="19"/>
    </row>
    <row r="143" spans="7:14" x14ac:dyDescent="0.25">
      <c r="G143" s="19"/>
      <c r="H143" s="19"/>
      <c r="I143" s="19"/>
      <c r="J143" s="19"/>
      <c r="K143" s="19"/>
      <c r="L143" s="19"/>
      <c r="M143" s="19"/>
      <c r="N143" s="19"/>
    </row>
    <row r="144" spans="7:14" x14ac:dyDescent="0.25">
      <c r="G144" s="19"/>
      <c r="H144" s="19"/>
      <c r="I144" s="19"/>
      <c r="J144" s="19"/>
      <c r="K144" s="19"/>
      <c r="L144" s="19"/>
      <c r="M144" s="19"/>
      <c r="N144" s="19"/>
    </row>
    <row r="145" spans="7:14" x14ac:dyDescent="0.25">
      <c r="G145" s="19"/>
      <c r="H145" s="19"/>
      <c r="I145" s="19"/>
      <c r="J145" s="19"/>
      <c r="K145" s="19"/>
      <c r="L145" s="19"/>
      <c r="M145" s="19"/>
      <c r="N145" s="19"/>
    </row>
    <row r="146" spans="7:14" x14ac:dyDescent="0.25">
      <c r="G146" s="19"/>
      <c r="H146" s="19"/>
      <c r="I146" s="19"/>
      <c r="J146" s="19"/>
      <c r="K146" s="19"/>
      <c r="L146" s="19"/>
      <c r="M146" s="19"/>
      <c r="N146" s="19"/>
    </row>
    <row r="147" spans="7:14" x14ac:dyDescent="0.25">
      <c r="G147" s="19"/>
      <c r="H147" s="19"/>
      <c r="I147" s="19"/>
      <c r="J147" s="19"/>
      <c r="K147" s="19"/>
      <c r="L147" s="19"/>
      <c r="M147" s="19"/>
      <c r="N147" s="19"/>
    </row>
    <row r="148" spans="7:14" x14ac:dyDescent="0.25">
      <c r="G148" s="19"/>
      <c r="H148" s="19"/>
      <c r="I148" s="19"/>
      <c r="J148" s="19"/>
      <c r="K148" s="19"/>
      <c r="L148" s="19"/>
      <c r="M148" s="19"/>
      <c r="N148" s="19"/>
    </row>
    <row r="149" spans="7:14" x14ac:dyDescent="0.25">
      <c r="G149" s="19"/>
      <c r="H149" s="19"/>
      <c r="I149" s="19"/>
      <c r="J149" s="19"/>
      <c r="K149" s="19"/>
      <c r="L149" s="19"/>
      <c r="M149" s="19"/>
      <c r="N149" s="19"/>
    </row>
    <row r="150" spans="7:14" x14ac:dyDescent="0.25">
      <c r="G150" s="19"/>
      <c r="H150" s="19"/>
      <c r="I150" s="19"/>
      <c r="J150" s="19"/>
      <c r="K150" s="19"/>
      <c r="L150" s="19"/>
      <c r="M150" s="19"/>
      <c r="N150" s="19"/>
    </row>
    <row r="151" spans="7:14" x14ac:dyDescent="0.25">
      <c r="G151" s="19"/>
      <c r="H151" s="19"/>
      <c r="I151" s="19"/>
      <c r="J151" s="19"/>
      <c r="K151" s="19"/>
      <c r="L151" s="19"/>
      <c r="M151" s="19"/>
      <c r="N151" s="19"/>
    </row>
    <row r="152" spans="7:14" x14ac:dyDescent="0.25">
      <c r="G152" s="19"/>
      <c r="H152" s="19"/>
      <c r="I152" s="19"/>
      <c r="J152" s="19"/>
      <c r="K152" s="19"/>
      <c r="L152" s="19"/>
      <c r="M152" s="19"/>
      <c r="N152" s="19"/>
    </row>
    <row r="153" spans="7:14" x14ac:dyDescent="0.25">
      <c r="G153" s="19"/>
      <c r="H153" s="19"/>
      <c r="I153" s="19"/>
      <c r="J153" s="19"/>
      <c r="K153" s="19"/>
      <c r="L153" s="19"/>
      <c r="M153" s="19"/>
      <c r="N153" s="19"/>
    </row>
    <row r="154" spans="7:14" x14ac:dyDescent="0.25">
      <c r="G154" s="19"/>
      <c r="H154" s="19"/>
      <c r="I154" s="19"/>
      <c r="J154" s="19"/>
      <c r="K154" s="19"/>
      <c r="L154" s="19"/>
      <c r="M154" s="19"/>
      <c r="N154" s="19"/>
    </row>
    <row r="155" spans="7:14" x14ac:dyDescent="0.25">
      <c r="G155" s="19"/>
      <c r="H155" s="19"/>
      <c r="I155" s="19"/>
      <c r="J155" s="19"/>
      <c r="K155" s="19"/>
      <c r="L155" s="19"/>
      <c r="M155" s="19"/>
      <c r="N155" s="19"/>
    </row>
    <row r="156" spans="7:14" x14ac:dyDescent="0.25">
      <c r="G156" s="19"/>
      <c r="H156" s="19"/>
      <c r="I156" s="19"/>
      <c r="J156" s="19"/>
      <c r="K156" s="19"/>
      <c r="L156" s="19"/>
      <c r="M156" s="19"/>
      <c r="N156" s="19"/>
    </row>
    <row r="157" spans="7:14" x14ac:dyDescent="0.25">
      <c r="G157" s="19"/>
      <c r="H157" s="19"/>
      <c r="I157" s="19"/>
      <c r="J157" s="19"/>
      <c r="K157" s="19"/>
      <c r="L157" s="19"/>
      <c r="M157" s="19"/>
      <c r="N157" s="19"/>
    </row>
    <row r="158" spans="7:14" x14ac:dyDescent="0.25">
      <c r="G158" s="19"/>
      <c r="H158" s="19"/>
      <c r="I158" s="19"/>
      <c r="J158" s="19"/>
      <c r="K158" s="19"/>
      <c r="L158" s="19"/>
      <c r="M158" s="19"/>
      <c r="N158" s="19"/>
    </row>
    <row r="159" spans="7:14" x14ac:dyDescent="0.25">
      <c r="G159" s="19"/>
      <c r="H159" s="19"/>
      <c r="I159" s="19"/>
      <c r="J159" s="19"/>
      <c r="K159" s="19"/>
      <c r="L159" s="19"/>
      <c r="M159" s="19"/>
      <c r="N159" s="19"/>
    </row>
    <row r="160" spans="7:14" x14ac:dyDescent="0.25">
      <c r="G160" s="19"/>
      <c r="H160" s="19"/>
      <c r="I160" s="19"/>
      <c r="J160" s="19"/>
      <c r="K160" s="19"/>
      <c r="L160" s="19"/>
      <c r="M160" s="19"/>
      <c r="N160" s="19"/>
    </row>
    <row r="161" spans="7:14" x14ac:dyDescent="0.25">
      <c r="G161" s="19"/>
      <c r="H161" s="19"/>
      <c r="I161" s="19"/>
      <c r="J161" s="19"/>
      <c r="K161" s="19"/>
      <c r="L161" s="19"/>
      <c r="M161" s="19"/>
      <c r="N161" s="19"/>
    </row>
    <row r="162" spans="7:14" x14ac:dyDescent="0.25">
      <c r="G162" s="19"/>
      <c r="H162" s="19"/>
      <c r="I162" s="19"/>
      <c r="J162" s="19"/>
      <c r="K162" s="19"/>
      <c r="L162" s="19"/>
      <c r="M162" s="19"/>
      <c r="N162" s="19"/>
    </row>
    <row r="163" spans="7:14" x14ac:dyDescent="0.25">
      <c r="G163" s="19"/>
      <c r="H163" s="19"/>
      <c r="I163" s="19"/>
      <c r="J163" s="19"/>
      <c r="K163" s="19"/>
      <c r="L163" s="19"/>
      <c r="M163" s="19"/>
      <c r="N163" s="19"/>
    </row>
    <row r="164" spans="7:14" x14ac:dyDescent="0.25">
      <c r="G164" s="19"/>
      <c r="H164" s="19"/>
      <c r="I164" s="19"/>
      <c r="J164" s="19"/>
      <c r="K164" s="19"/>
      <c r="L164" s="19"/>
      <c r="M164" s="19"/>
      <c r="N164" s="19"/>
    </row>
    <row r="165" spans="7:14" x14ac:dyDescent="0.25">
      <c r="G165" s="19"/>
      <c r="H165" s="19"/>
      <c r="I165" s="19"/>
      <c r="J165" s="19"/>
      <c r="K165" s="19"/>
      <c r="L165" s="19"/>
      <c r="M165" s="19"/>
      <c r="N165" s="19"/>
    </row>
    <row r="166" spans="7:14" x14ac:dyDescent="0.25">
      <c r="G166" s="19"/>
      <c r="H166" s="19"/>
      <c r="I166" s="19"/>
      <c r="J166" s="19"/>
      <c r="K166" s="19"/>
      <c r="L166" s="19"/>
      <c r="M166" s="19"/>
      <c r="N166" s="19"/>
    </row>
    <row r="167" spans="7:14" x14ac:dyDescent="0.25">
      <c r="G167" s="19"/>
      <c r="H167" s="19"/>
      <c r="I167" s="19"/>
      <c r="J167" s="19"/>
      <c r="K167" s="19"/>
      <c r="L167" s="19"/>
      <c r="M167" s="19"/>
      <c r="N167" s="19"/>
    </row>
    <row r="168" spans="7:14" x14ac:dyDescent="0.25">
      <c r="G168" s="19"/>
      <c r="H168" s="19"/>
      <c r="I168" s="19"/>
      <c r="J168" s="19"/>
      <c r="K168" s="19"/>
      <c r="L168" s="19"/>
      <c r="M168" s="19"/>
      <c r="N168" s="19"/>
    </row>
    <row r="169" spans="7:14" x14ac:dyDescent="0.25">
      <c r="G169" s="19"/>
      <c r="H169" s="19"/>
      <c r="I169" s="19"/>
      <c r="J169" s="19"/>
      <c r="K169" s="19"/>
      <c r="L169" s="19"/>
      <c r="M169" s="19"/>
      <c r="N169" s="19"/>
    </row>
    <row r="170" spans="7:14" x14ac:dyDescent="0.25">
      <c r="G170" s="19"/>
      <c r="H170" s="19"/>
      <c r="I170" s="19"/>
      <c r="J170" s="19"/>
      <c r="K170" s="19"/>
      <c r="L170" s="19"/>
      <c r="M170" s="19"/>
      <c r="N170" s="19"/>
    </row>
    <row r="171" spans="7:14" x14ac:dyDescent="0.25">
      <c r="G171" s="19"/>
      <c r="H171" s="19"/>
      <c r="I171" s="19"/>
      <c r="J171" s="19"/>
      <c r="K171" s="19"/>
      <c r="L171" s="19"/>
      <c r="M171" s="19"/>
      <c r="N171" s="19"/>
    </row>
    <row r="172" spans="7:14" x14ac:dyDescent="0.25">
      <c r="G172" s="19"/>
      <c r="H172" s="19"/>
      <c r="I172" s="19"/>
      <c r="J172" s="19"/>
      <c r="K172" s="19"/>
      <c r="L172" s="19"/>
      <c r="M172" s="19"/>
      <c r="N172" s="19"/>
    </row>
    <row r="173" spans="7:14" x14ac:dyDescent="0.25">
      <c r="G173" s="19"/>
      <c r="H173" s="19"/>
      <c r="I173" s="19"/>
      <c r="J173" s="19"/>
      <c r="K173" s="19"/>
      <c r="L173" s="19"/>
      <c r="M173" s="19"/>
      <c r="N173" s="19"/>
    </row>
    <row r="174" spans="7:14" x14ac:dyDescent="0.25">
      <c r="G174" s="19"/>
      <c r="H174" s="19"/>
      <c r="I174" s="19"/>
      <c r="J174" s="19"/>
      <c r="K174" s="19"/>
      <c r="L174" s="19"/>
      <c r="M174" s="19"/>
      <c r="N174" s="19"/>
    </row>
    <row r="175" spans="7:14" x14ac:dyDescent="0.25">
      <c r="G175" s="19"/>
      <c r="H175" s="19"/>
      <c r="I175" s="19"/>
      <c r="J175" s="19"/>
      <c r="K175" s="19"/>
      <c r="L175" s="19"/>
      <c r="M175" s="19"/>
      <c r="N175" s="19"/>
    </row>
    <row r="176" spans="7:14" x14ac:dyDescent="0.25">
      <c r="G176" s="19"/>
      <c r="H176" s="19"/>
      <c r="I176" s="19"/>
      <c r="J176" s="19"/>
      <c r="K176" s="19"/>
      <c r="L176" s="19"/>
      <c r="M176" s="19"/>
      <c r="N176" s="19"/>
    </row>
    <row r="177" spans="7:14" x14ac:dyDescent="0.25">
      <c r="G177" s="19"/>
      <c r="H177" s="19"/>
      <c r="I177" s="19"/>
      <c r="J177" s="19"/>
      <c r="K177" s="19"/>
      <c r="L177" s="19"/>
      <c r="M177" s="19"/>
      <c r="N177" s="19"/>
    </row>
    <row r="178" spans="7:14" x14ac:dyDescent="0.25">
      <c r="G178" s="19"/>
      <c r="H178" s="19"/>
      <c r="I178" s="19"/>
      <c r="J178" s="19"/>
      <c r="K178" s="19"/>
      <c r="L178" s="19"/>
      <c r="M178" s="19"/>
      <c r="N178" s="19"/>
    </row>
    <row r="179" spans="7:14" x14ac:dyDescent="0.25">
      <c r="G179" s="19"/>
      <c r="H179" s="19"/>
      <c r="I179" s="19"/>
      <c r="J179" s="19"/>
      <c r="K179" s="19"/>
      <c r="L179" s="19"/>
      <c r="M179" s="19"/>
      <c r="N179" s="19"/>
    </row>
    <row r="180" spans="7:14" x14ac:dyDescent="0.25">
      <c r="G180" s="19"/>
      <c r="H180" s="19"/>
      <c r="I180" s="19"/>
      <c r="J180" s="19"/>
      <c r="K180" s="19"/>
      <c r="L180" s="19"/>
      <c r="M180" s="19"/>
      <c r="N180" s="19"/>
    </row>
    <row r="181" spans="7:14" x14ac:dyDescent="0.25">
      <c r="G181" s="19"/>
      <c r="H181" s="19"/>
      <c r="I181" s="19"/>
      <c r="J181" s="19"/>
      <c r="K181" s="19"/>
      <c r="L181" s="19"/>
      <c r="M181" s="19"/>
      <c r="N181" s="19"/>
    </row>
    <row r="182" spans="7:14" x14ac:dyDescent="0.25">
      <c r="G182" s="19"/>
      <c r="H182" s="19"/>
      <c r="I182" s="19"/>
      <c r="J182" s="19"/>
      <c r="K182" s="19"/>
      <c r="L182" s="19"/>
      <c r="M182" s="19"/>
      <c r="N182" s="19"/>
    </row>
    <row r="183" spans="7:14" x14ac:dyDescent="0.25">
      <c r="G183" s="19"/>
      <c r="H183" s="19"/>
      <c r="I183" s="19"/>
      <c r="J183" s="19"/>
      <c r="K183" s="19"/>
      <c r="L183" s="19"/>
      <c r="M183" s="19"/>
      <c r="N183" s="19"/>
    </row>
    <row r="184" spans="7:14" x14ac:dyDescent="0.25">
      <c r="G184" s="19"/>
      <c r="H184" s="19"/>
      <c r="I184" s="19"/>
      <c r="J184" s="19"/>
      <c r="K184" s="19"/>
      <c r="L184" s="19"/>
      <c r="M184" s="19"/>
      <c r="N184" s="19"/>
    </row>
    <row r="185" spans="7:14" x14ac:dyDescent="0.25">
      <c r="G185" s="19"/>
      <c r="H185" s="19"/>
      <c r="I185" s="19"/>
      <c r="J185" s="19"/>
      <c r="K185" s="19"/>
      <c r="L185" s="19"/>
      <c r="M185" s="19"/>
      <c r="N185" s="19"/>
    </row>
    <row r="186" spans="7:14" x14ac:dyDescent="0.25">
      <c r="G186" s="19"/>
      <c r="H186" s="19"/>
      <c r="I186" s="19"/>
      <c r="J186" s="19"/>
      <c r="K186" s="19"/>
      <c r="L186" s="19"/>
      <c r="M186" s="19"/>
      <c r="N186" s="19"/>
    </row>
    <row r="187" spans="7:14" x14ac:dyDescent="0.25">
      <c r="G187" s="19"/>
      <c r="H187" s="19"/>
      <c r="I187" s="19"/>
      <c r="J187" s="19"/>
      <c r="K187" s="19"/>
      <c r="L187" s="19"/>
      <c r="M187" s="19"/>
      <c r="N187" s="19"/>
    </row>
    <row r="188" spans="7:14" x14ac:dyDescent="0.25">
      <c r="G188" s="19"/>
      <c r="H188" s="19"/>
      <c r="I188" s="19"/>
      <c r="J188" s="19"/>
      <c r="K188" s="19"/>
      <c r="L188" s="19"/>
      <c r="M188" s="19"/>
      <c r="N188" s="19"/>
    </row>
    <row r="189" spans="7:14" x14ac:dyDescent="0.25">
      <c r="G189" s="19"/>
      <c r="H189" s="19"/>
      <c r="I189" s="19"/>
      <c r="J189" s="19"/>
      <c r="K189" s="19"/>
      <c r="L189" s="19"/>
      <c r="M189" s="19"/>
      <c r="N189" s="19"/>
    </row>
    <row r="190" spans="7:14" x14ac:dyDescent="0.25">
      <c r="G190" s="19"/>
      <c r="H190" s="19"/>
      <c r="I190" s="19"/>
      <c r="J190" s="19"/>
      <c r="K190" s="19"/>
      <c r="L190" s="19"/>
      <c r="M190" s="19"/>
      <c r="N190" s="19"/>
    </row>
    <row r="191" spans="7:14" x14ac:dyDescent="0.25">
      <c r="G191" s="19"/>
      <c r="H191" s="19"/>
      <c r="I191" s="19"/>
      <c r="J191" s="19"/>
      <c r="K191" s="19"/>
      <c r="L191" s="19"/>
      <c r="M191" s="19"/>
      <c r="N191" s="19"/>
    </row>
    <row r="192" spans="7:14" x14ac:dyDescent="0.25">
      <c r="G192" s="19"/>
      <c r="H192" s="19"/>
      <c r="I192" s="19"/>
      <c r="J192" s="19"/>
      <c r="K192" s="19"/>
      <c r="L192" s="19"/>
      <c r="M192" s="19"/>
      <c r="N192" s="19"/>
    </row>
    <row r="193" spans="7:14" x14ac:dyDescent="0.25">
      <c r="G193" s="19"/>
      <c r="H193" s="19"/>
      <c r="I193" s="19"/>
      <c r="J193" s="19"/>
      <c r="K193" s="19"/>
      <c r="L193" s="19"/>
      <c r="M193" s="19"/>
      <c r="N193" s="19"/>
    </row>
    <row r="194" spans="7:14" x14ac:dyDescent="0.25">
      <c r="G194" s="19"/>
      <c r="H194" s="19"/>
      <c r="I194" s="19"/>
      <c r="J194" s="19"/>
      <c r="K194" s="19"/>
      <c r="L194" s="19"/>
      <c r="M194" s="19"/>
      <c r="N194" s="19"/>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5"/>
  <sheetViews>
    <sheetView workbookViewId="0">
      <selection activeCell="F12" sqref="F12"/>
    </sheetView>
  </sheetViews>
  <sheetFormatPr baseColWidth="10" defaultRowHeight="12.75" x14ac:dyDescent="0.25"/>
  <cols>
    <col min="1" max="1" width="4.28515625" style="1" customWidth="1"/>
    <col min="2" max="2" width="7.140625" style="1" customWidth="1"/>
    <col min="3" max="3" width="75.7109375" style="1" customWidth="1"/>
    <col min="4" max="5" width="5.7109375" style="1" customWidth="1"/>
    <col min="6" max="6" width="17.140625" style="1" customWidth="1"/>
    <col min="7" max="8" width="4.28515625" style="1" customWidth="1"/>
    <col min="9" max="16384" width="11.42578125" style="1"/>
  </cols>
  <sheetData>
    <row r="2" spans="2:9" ht="15.75" x14ac:dyDescent="0.25">
      <c r="C2" s="2" t="s">
        <v>248</v>
      </c>
    </row>
    <row r="3" spans="2:9" ht="11.25" customHeight="1" x14ac:dyDescent="0.25"/>
    <row r="4" spans="2:9" x14ac:dyDescent="0.25">
      <c r="B4" s="11" t="s">
        <v>249</v>
      </c>
      <c r="C4" s="11" t="s">
        <v>254</v>
      </c>
      <c r="D4" s="4" t="s">
        <v>256</v>
      </c>
    </row>
    <row r="5" spans="2:9" ht="11.25" customHeight="1" x14ac:dyDescent="0.25"/>
    <row r="6" spans="2:9" x14ac:dyDescent="0.25">
      <c r="B6" s="19">
        <v>2022</v>
      </c>
      <c r="C6" s="5" t="s">
        <v>255</v>
      </c>
      <c r="D6" s="50">
        <v>4</v>
      </c>
    </row>
    <row r="7" spans="2:9" x14ac:dyDescent="0.25">
      <c r="B7" s="19">
        <v>2023</v>
      </c>
      <c r="C7" s="5" t="s">
        <v>371</v>
      </c>
      <c r="D7" s="50">
        <v>5</v>
      </c>
    </row>
    <row r="8" spans="2:9" x14ac:dyDescent="0.25">
      <c r="B8" s="19">
        <v>2024</v>
      </c>
      <c r="C8" s="5" t="s">
        <v>439</v>
      </c>
      <c r="D8" s="50">
        <v>4</v>
      </c>
    </row>
    <row r="9" spans="2:9" x14ac:dyDescent="0.25">
      <c r="B9" s="19">
        <v>2025</v>
      </c>
      <c r="C9" s="5" t="s">
        <v>505</v>
      </c>
      <c r="D9" s="50">
        <v>3</v>
      </c>
      <c r="E9" s="19"/>
      <c r="G9" s="50"/>
      <c r="H9" s="19"/>
      <c r="I9" s="20"/>
    </row>
    <row r="10" spans="2:9" x14ac:dyDescent="0.25">
      <c r="B10" s="19"/>
      <c r="C10" s="5"/>
      <c r="D10" s="50"/>
      <c r="E10" s="19"/>
      <c r="G10" s="50"/>
      <c r="H10" s="19"/>
      <c r="I10" s="20"/>
    </row>
    <row r="11" spans="2:9" x14ac:dyDescent="0.25">
      <c r="B11" s="19"/>
      <c r="C11" s="5"/>
      <c r="D11" s="50"/>
      <c r="E11" s="19"/>
      <c r="G11" s="50"/>
      <c r="H11" s="19"/>
      <c r="I11" s="20"/>
    </row>
    <row r="12" spans="2:9" x14ac:dyDescent="0.25">
      <c r="B12" s="19"/>
      <c r="C12" s="5"/>
      <c r="D12" s="50"/>
      <c r="E12" s="19"/>
      <c r="G12" s="50"/>
      <c r="H12" s="19"/>
      <c r="I12" s="20"/>
    </row>
    <row r="13" spans="2:9" x14ac:dyDescent="0.25">
      <c r="B13" s="19"/>
      <c r="C13" s="5"/>
      <c r="D13" s="50"/>
      <c r="E13" s="19"/>
      <c r="G13" s="19"/>
      <c r="H13" s="19"/>
      <c r="I13" s="20"/>
    </row>
    <row r="14" spans="2:9" x14ac:dyDescent="0.25">
      <c r="B14" s="19"/>
      <c r="C14" s="5"/>
      <c r="D14" s="50"/>
      <c r="E14" s="19"/>
      <c r="G14" s="19"/>
      <c r="H14" s="19"/>
      <c r="I14" s="20"/>
    </row>
    <row r="15" spans="2:9" x14ac:dyDescent="0.25">
      <c r="B15" s="19"/>
      <c r="C15" s="5"/>
      <c r="D15" s="50"/>
      <c r="E15" s="19"/>
      <c r="G15" s="19"/>
      <c r="H15" s="19"/>
      <c r="I15" s="20"/>
    </row>
    <row r="16" spans="2:9" x14ac:dyDescent="0.25">
      <c r="B16" s="19"/>
      <c r="C16" s="5"/>
      <c r="D16" s="50"/>
      <c r="E16" s="19"/>
      <c r="G16" s="19"/>
      <c r="H16" s="19"/>
      <c r="I16" s="20"/>
    </row>
    <row r="17" spans="2:9" x14ac:dyDescent="0.25">
      <c r="B17" s="19"/>
      <c r="C17" s="5"/>
      <c r="D17" s="50"/>
      <c r="E17" s="19"/>
      <c r="G17" s="19"/>
      <c r="H17" s="19"/>
      <c r="I17" s="20"/>
    </row>
    <row r="18" spans="2:9" x14ac:dyDescent="0.25">
      <c r="B18" s="19"/>
      <c r="C18" s="5"/>
      <c r="D18" s="50"/>
      <c r="E18" s="19"/>
      <c r="G18" s="19"/>
      <c r="H18" s="19"/>
      <c r="I18" s="20"/>
    </row>
    <row r="19" spans="2:9" x14ac:dyDescent="0.25">
      <c r="B19" s="19"/>
      <c r="C19" s="5"/>
      <c r="E19" s="19"/>
      <c r="G19" s="19"/>
      <c r="H19" s="19"/>
    </row>
    <row r="20" spans="2:9" x14ac:dyDescent="0.25">
      <c r="B20" s="19"/>
      <c r="C20" s="5"/>
      <c r="E20" s="19"/>
      <c r="G20" s="19"/>
      <c r="H20" s="19"/>
    </row>
    <row r="21" spans="2:9" x14ac:dyDescent="0.25">
      <c r="B21" s="19"/>
      <c r="E21" s="19"/>
      <c r="G21" s="19"/>
      <c r="H21" s="19"/>
    </row>
    <row r="22" spans="2:9" x14ac:dyDescent="0.25">
      <c r="B22" s="19"/>
      <c r="E22" s="19"/>
      <c r="G22" s="19"/>
      <c r="H22" s="19"/>
    </row>
    <row r="23" spans="2:9" x14ac:dyDescent="0.25">
      <c r="B23" s="19"/>
      <c r="E23" s="19"/>
      <c r="G23" s="19"/>
      <c r="H23" s="19"/>
    </row>
    <row r="24" spans="2:9" x14ac:dyDescent="0.25">
      <c r="B24" s="19"/>
      <c r="E24" s="19"/>
    </row>
    <row r="25" spans="2:9" x14ac:dyDescent="0.25">
      <c r="E25" s="1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topLeftCell="A16" workbookViewId="0">
      <selection activeCell="F39" sqref="F39"/>
    </sheetView>
  </sheetViews>
  <sheetFormatPr baseColWidth="10" defaultRowHeight="12.75" x14ac:dyDescent="0.25"/>
  <cols>
    <col min="1" max="1" width="5.7109375" style="35" customWidth="1"/>
    <col min="2" max="2" width="4.28515625" style="8" customWidth="1"/>
    <col min="3" max="11" width="11.42578125" style="1"/>
    <col min="12" max="12" width="5.7109375" style="1" customWidth="1"/>
    <col min="13" max="16384" width="11.42578125" style="1"/>
  </cols>
  <sheetData>
    <row r="1" spans="1:17" ht="11.25" customHeight="1" x14ac:dyDescent="0.25"/>
    <row r="2" spans="1:17" ht="15" x14ac:dyDescent="0.25">
      <c r="C2" s="14" t="s">
        <v>207</v>
      </c>
    </row>
    <row r="3" spans="1:17" ht="11.25" customHeight="1" x14ac:dyDescent="0.25"/>
    <row r="4" spans="1:17" x14ac:dyDescent="0.25">
      <c r="A4" s="35">
        <v>2022</v>
      </c>
      <c r="B4" s="8">
        <v>1</v>
      </c>
      <c r="C4" s="13" t="s">
        <v>389</v>
      </c>
    </row>
    <row r="5" spans="1:17" x14ac:dyDescent="0.25">
      <c r="B5" s="8">
        <f>B4+1</f>
        <v>2</v>
      </c>
      <c r="C5" s="13" t="s">
        <v>272</v>
      </c>
    </row>
    <row r="6" spans="1:17" x14ac:dyDescent="0.25">
      <c r="B6" s="8">
        <f>B5+1</f>
        <v>3</v>
      </c>
      <c r="C6" s="13" t="s">
        <v>208</v>
      </c>
    </row>
    <row r="7" spans="1:17" x14ac:dyDescent="0.25">
      <c r="B7" s="8">
        <f>B6+1</f>
        <v>4</v>
      </c>
      <c r="C7" s="13" t="s">
        <v>229</v>
      </c>
    </row>
    <row r="8" spans="1:17" x14ac:dyDescent="0.25">
      <c r="B8" s="8">
        <f>B7+1</f>
        <v>5</v>
      </c>
      <c r="C8" s="13" t="s">
        <v>232</v>
      </c>
      <c r="M8" s="44" t="s">
        <v>353</v>
      </c>
    </row>
    <row r="9" spans="1:17" ht="11.25" customHeight="1" x14ac:dyDescent="0.25">
      <c r="C9" s="13"/>
    </row>
    <row r="10" spans="1:17" x14ac:dyDescent="0.25">
      <c r="A10" s="35">
        <v>2023</v>
      </c>
      <c r="B10" s="8">
        <v>1</v>
      </c>
      <c r="C10" s="13" t="s">
        <v>390</v>
      </c>
    </row>
    <row r="11" spans="1:17" x14ac:dyDescent="0.25">
      <c r="B11" s="8">
        <f>B10+1</f>
        <v>2</v>
      </c>
      <c r="C11" s="13" t="s">
        <v>356</v>
      </c>
    </row>
    <row r="12" spans="1:17" x14ac:dyDescent="0.25">
      <c r="B12" s="8">
        <f>B11+1</f>
        <v>3</v>
      </c>
      <c r="C12" s="13" t="s">
        <v>273</v>
      </c>
    </row>
    <row r="13" spans="1:17" x14ac:dyDescent="0.25">
      <c r="B13" s="8">
        <f>B12+1</f>
        <v>4</v>
      </c>
      <c r="C13" s="13" t="s">
        <v>368</v>
      </c>
    </row>
    <row r="14" spans="1:17" ht="11.25" customHeight="1" x14ac:dyDescent="0.25">
      <c r="C14" s="13"/>
    </row>
    <row r="15" spans="1:17" x14ac:dyDescent="0.25">
      <c r="A15" s="35">
        <v>2024</v>
      </c>
      <c r="B15" s="8">
        <v>1</v>
      </c>
      <c r="C15" s="13" t="s">
        <v>486</v>
      </c>
      <c r="I15" s="92" t="s">
        <v>494</v>
      </c>
      <c r="M15" s="91"/>
      <c r="N15" s="91"/>
      <c r="P15" s="91"/>
      <c r="Q15" s="91"/>
    </row>
    <row r="16" spans="1:17" x14ac:dyDescent="0.25">
      <c r="B16" s="8">
        <f>B15+1</f>
        <v>2</v>
      </c>
      <c r="C16" s="74" t="s">
        <v>400</v>
      </c>
      <c r="G16" s="12"/>
    </row>
    <row r="17" spans="1:16" x14ac:dyDescent="0.25">
      <c r="B17" s="8">
        <f>B16+1</f>
        <v>3</v>
      </c>
      <c r="C17" s="74" t="s">
        <v>401</v>
      </c>
    </row>
    <row r="18" spans="1:16" x14ac:dyDescent="0.25">
      <c r="B18" s="8">
        <f t="shared" ref="B18:B25" si="0">B17+1</f>
        <v>4</v>
      </c>
      <c r="C18" s="74" t="s">
        <v>402</v>
      </c>
      <c r="L18" s="75"/>
    </row>
    <row r="19" spans="1:16" x14ac:dyDescent="0.25">
      <c r="B19" s="8">
        <f t="shared" si="0"/>
        <v>5</v>
      </c>
      <c r="C19" s="13" t="s">
        <v>399</v>
      </c>
    </row>
    <row r="20" spans="1:16" x14ac:dyDescent="0.25">
      <c r="B20" s="8">
        <f t="shared" si="0"/>
        <v>6</v>
      </c>
      <c r="C20" s="13" t="s">
        <v>403</v>
      </c>
      <c r="N20" s="91"/>
      <c r="O20" s="93"/>
      <c r="P20" s="91"/>
    </row>
    <row r="21" spans="1:16" x14ac:dyDescent="0.25">
      <c r="B21" s="8">
        <f t="shared" si="0"/>
        <v>7</v>
      </c>
      <c r="C21" s="13" t="s">
        <v>404</v>
      </c>
    </row>
    <row r="22" spans="1:16" x14ac:dyDescent="0.25">
      <c r="B22" s="8">
        <f t="shared" si="0"/>
        <v>8</v>
      </c>
      <c r="C22" s="13" t="s">
        <v>405</v>
      </c>
    </row>
    <row r="23" spans="1:16" x14ac:dyDescent="0.25">
      <c r="B23" s="8">
        <f t="shared" si="0"/>
        <v>9</v>
      </c>
      <c r="C23" s="13" t="s">
        <v>406</v>
      </c>
    </row>
    <row r="24" spans="1:16" x14ac:dyDescent="0.25">
      <c r="B24" s="8">
        <f t="shared" si="0"/>
        <v>10</v>
      </c>
      <c r="C24" s="13" t="s">
        <v>407</v>
      </c>
    </row>
    <row r="25" spans="1:16" x14ac:dyDescent="0.25">
      <c r="B25" s="8">
        <f t="shared" si="0"/>
        <v>11</v>
      </c>
      <c r="C25" s="13" t="s">
        <v>408</v>
      </c>
    </row>
    <row r="26" spans="1:16" x14ac:dyDescent="0.25">
      <c r="C26" s="13"/>
    </row>
    <row r="27" spans="1:16" x14ac:dyDescent="0.25">
      <c r="A27" s="35">
        <v>2025</v>
      </c>
      <c r="B27" s="8">
        <v>1</v>
      </c>
      <c r="C27" s="13" t="s">
        <v>486</v>
      </c>
    </row>
    <row r="28" spans="1:16" x14ac:dyDescent="0.25">
      <c r="B28" s="8">
        <f>B27+1</f>
        <v>2</v>
      </c>
      <c r="C28" s="74" t="s">
        <v>487</v>
      </c>
    </row>
    <row r="29" spans="1:16" x14ac:dyDescent="0.25">
      <c r="B29" s="8">
        <f>B28+1</f>
        <v>3</v>
      </c>
      <c r="C29" s="74" t="s">
        <v>488</v>
      </c>
    </row>
    <row r="30" spans="1:16" x14ac:dyDescent="0.25">
      <c r="B30" s="8">
        <f t="shared" ref="B30:B32" si="1">B29+1</f>
        <v>4</v>
      </c>
      <c r="C30" s="74" t="s">
        <v>499</v>
      </c>
    </row>
    <row r="31" spans="1:16" x14ac:dyDescent="0.25">
      <c r="B31" s="8">
        <f t="shared" si="1"/>
        <v>5</v>
      </c>
      <c r="C31" s="13" t="s">
        <v>489</v>
      </c>
    </row>
    <row r="32" spans="1:16" x14ac:dyDescent="0.25">
      <c r="B32" s="8">
        <f t="shared" si="1"/>
        <v>6</v>
      </c>
      <c r="C32" s="13" t="s">
        <v>490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F91"/>
  <sheetViews>
    <sheetView workbookViewId="0">
      <selection activeCell="K47" sqref="K47"/>
    </sheetView>
  </sheetViews>
  <sheetFormatPr baseColWidth="10" defaultRowHeight="12.75" x14ac:dyDescent="0.25"/>
  <cols>
    <col min="1" max="1" width="4.28515625" style="1" customWidth="1"/>
    <col min="2" max="2" width="11.42578125" style="6"/>
    <col min="3" max="16384" width="11.42578125" style="1"/>
  </cols>
  <sheetData>
    <row r="4" spans="2:2" x14ac:dyDescent="0.25">
      <c r="B4" s="7" t="s">
        <v>149</v>
      </c>
    </row>
    <row r="5" spans="2:2" x14ac:dyDescent="0.25">
      <c r="B5" s="7"/>
    </row>
    <row r="6" spans="2:2" x14ac:dyDescent="0.25">
      <c r="B6" s="7" t="s">
        <v>148</v>
      </c>
    </row>
    <row r="7" spans="2:2" x14ac:dyDescent="0.25">
      <c r="B7" s="7"/>
    </row>
    <row r="8" spans="2:2" x14ac:dyDescent="0.25">
      <c r="B8" s="7" t="s">
        <v>147</v>
      </c>
    </row>
    <row r="9" spans="2:2" x14ac:dyDescent="0.25">
      <c r="B9" s="7"/>
    </row>
    <row r="10" spans="2:2" x14ac:dyDescent="0.25">
      <c r="B10" s="7" t="s">
        <v>146</v>
      </c>
    </row>
    <row r="11" spans="2:2" x14ac:dyDescent="0.25">
      <c r="B11" s="7"/>
    </row>
    <row r="12" spans="2:2" x14ac:dyDescent="0.25">
      <c r="B12" s="7" t="s">
        <v>145</v>
      </c>
    </row>
    <row r="13" spans="2:2" x14ac:dyDescent="0.25">
      <c r="B13" s="7"/>
    </row>
    <row r="14" spans="2:2" x14ac:dyDescent="0.25">
      <c r="B14" s="7" t="s">
        <v>144</v>
      </c>
    </row>
    <row r="15" spans="2:2" x14ac:dyDescent="0.25">
      <c r="B15" s="7"/>
    </row>
    <row r="16" spans="2:2" x14ac:dyDescent="0.25">
      <c r="B16" s="7" t="s">
        <v>143</v>
      </c>
    </row>
    <row r="17" spans="2:2" x14ac:dyDescent="0.25">
      <c r="B17" s="7"/>
    </row>
    <row r="18" spans="2:2" x14ac:dyDescent="0.25">
      <c r="B18" s="7" t="s">
        <v>142</v>
      </c>
    </row>
    <row r="19" spans="2:2" x14ac:dyDescent="0.25">
      <c r="B19" s="7"/>
    </row>
    <row r="20" spans="2:2" x14ac:dyDescent="0.25">
      <c r="B20" s="7" t="s">
        <v>141</v>
      </c>
    </row>
    <row r="21" spans="2:2" x14ac:dyDescent="0.25">
      <c r="B21" s="7"/>
    </row>
    <row r="22" spans="2:2" x14ac:dyDescent="0.25">
      <c r="B22" s="7" t="s">
        <v>140</v>
      </c>
    </row>
    <row r="23" spans="2:2" x14ac:dyDescent="0.25">
      <c r="B23" s="7"/>
    </row>
    <row r="24" spans="2:2" x14ac:dyDescent="0.25">
      <c r="B24" s="7" t="s">
        <v>139</v>
      </c>
    </row>
    <row r="25" spans="2:2" x14ac:dyDescent="0.25">
      <c r="B25" s="7"/>
    </row>
    <row r="26" spans="2:2" x14ac:dyDescent="0.25">
      <c r="B26" s="7" t="s">
        <v>138</v>
      </c>
    </row>
    <row r="27" spans="2:2" x14ac:dyDescent="0.25">
      <c r="B27" s="7"/>
    </row>
    <row r="28" spans="2:2" x14ac:dyDescent="0.25">
      <c r="B28" s="7" t="s">
        <v>137</v>
      </c>
    </row>
    <row r="29" spans="2:2" x14ac:dyDescent="0.25">
      <c r="B29" s="7" t="s">
        <v>136</v>
      </c>
    </row>
    <row r="30" spans="2:2" x14ac:dyDescent="0.25">
      <c r="B30" s="7"/>
    </row>
    <row r="31" spans="2:2" x14ac:dyDescent="0.25">
      <c r="B31" s="7" t="s">
        <v>135</v>
      </c>
    </row>
    <row r="32" spans="2:2" x14ac:dyDescent="0.25">
      <c r="B32" s="7"/>
    </row>
    <row r="33" spans="2:6" x14ac:dyDescent="0.25">
      <c r="B33" s="7" t="s">
        <v>134</v>
      </c>
    </row>
    <row r="34" spans="2:6" x14ac:dyDescent="0.25">
      <c r="B34" s="7"/>
    </row>
    <row r="35" spans="2:6" x14ac:dyDescent="0.25">
      <c r="B35" s="7" t="s">
        <v>133</v>
      </c>
    </row>
    <row r="36" spans="2:6" x14ac:dyDescent="0.25">
      <c r="B36" s="7"/>
    </row>
    <row r="37" spans="2:6" x14ac:dyDescent="0.25">
      <c r="B37" s="7" t="s">
        <v>132</v>
      </c>
    </row>
    <row r="38" spans="2:6" x14ac:dyDescent="0.25">
      <c r="B38" s="7"/>
    </row>
    <row r="39" spans="2:6" x14ac:dyDescent="0.25">
      <c r="B39" s="7" t="s">
        <v>131</v>
      </c>
    </row>
    <row r="40" spans="2:6" x14ac:dyDescent="0.25">
      <c r="B40" s="7"/>
    </row>
    <row r="41" spans="2:6" x14ac:dyDescent="0.25">
      <c r="B41" s="7" t="s">
        <v>130</v>
      </c>
    </row>
    <row r="42" spans="2:6" x14ac:dyDescent="0.25">
      <c r="B42" s="7"/>
    </row>
    <row r="43" spans="2:6" x14ac:dyDescent="0.25">
      <c r="B43" s="7" t="s">
        <v>129</v>
      </c>
    </row>
    <row r="44" spans="2:6" x14ac:dyDescent="0.25">
      <c r="B44" s="7"/>
    </row>
    <row r="45" spans="2:6" x14ac:dyDescent="0.25">
      <c r="B45" s="7" t="s">
        <v>128</v>
      </c>
    </row>
    <row r="46" spans="2:6" x14ac:dyDescent="0.25">
      <c r="B46" s="7"/>
    </row>
    <row r="47" spans="2:6" x14ac:dyDescent="0.25">
      <c r="B47" s="7" t="s">
        <v>127</v>
      </c>
      <c r="E47" s="12" t="s">
        <v>151</v>
      </c>
      <c r="F47" s="13" t="s">
        <v>152</v>
      </c>
    </row>
    <row r="48" spans="2:6" x14ac:dyDescent="0.25">
      <c r="B48" s="7"/>
    </row>
    <row r="49" spans="2:2" x14ac:dyDescent="0.25">
      <c r="B49" s="7" t="s">
        <v>126</v>
      </c>
    </row>
    <row r="50" spans="2:2" x14ac:dyDescent="0.25">
      <c r="B50" s="7"/>
    </row>
    <row r="51" spans="2:2" x14ac:dyDescent="0.25">
      <c r="B51" s="7" t="s">
        <v>125</v>
      </c>
    </row>
    <row r="52" spans="2:2" x14ac:dyDescent="0.25">
      <c r="B52" s="7"/>
    </row>
    <row r="53" spans="2:2" x14ac:dyDescent="0.25">
      <c r="B53" s="7" t="s">
        <v>124</v>
      </c>
    </row>
    <row r="54" spans="2:2" x14ac:dyDescent="0.25">
      <c r="B54" s="7"/>
    </row>
    <row r="55" spans="2:2" x14ac:dyDescent="0.25">
      <c r="B55" s="7" t="s">
        <v>123</v>
      </c>
    </row>
    <row r="56" spans="2:2" x14ac:dyDescent="0.25">
      <c r="B56" s="7"/>
    </row>
    <row r="57" spans="2:2" x14ac:dyDescent="0.25">
      <c r="B57" s="7" t="s">
        <v>122</v>
      </c>
    </row>
    <row r="58" spans="2:2" x14ac:dyDescent="0.25">
      <c r="B58" s="7"/>
    </row>
    <row r="59" spans="2:2" x14ac:dyDescent="0.25">
      <c r="B59" s="7" t="s">
        <v>121</v>
      </c>
    </row>
    <row r="60" spans="2:2" x14ac:dyDescent="0.25">
      <c r="B60" s="7"/>
    </row>
    <row r="61" spans="2:2" x14ac:dyDescent="0.25">
      <c r="B61" s="7" t="s">
        <v>120</v>
      </c>
    </row>
    <row r="62" spans="2:2" x14ac:dyDescent="0.25">
      <c r="B62" s="7"/>
    </row>
    <row r="63" spans="2:2" x14ac:dyDescent="0.25">
      <c r="B63" s="7" t="s">
        <v>119</v>
      </c>
    </row>
    <row r="64" spans="2:2" x14ac:dyDescent="0.25">
      <c r="B64" s="7"/>
    </row>
    <row r="65" spans="2:2" x14ac:dyDescent="0.25">
      <c r="B65" s="7" t="s">
        <v>118</v>
      </c>
    </row>
    <row r="66" spans="2:2" x14ac:dyDescent="0.25">
      <c r="B66" s="7"/>
    </row>
    <row r="67" spans="2:2" x14ac:dyDescent="0.25">
      <c r="B67" s="7" t="s">
        <v>117</v>
      </c>
    </row>
    <row r="68" spans="2:2" x14ac:dyDescent="0.25">
      <c r="B68" s="7"/>
    </row>
    <row r="69" spans="2:2" x14ac:dyDescent="0.25">
      <c r="B69" s="7" t="s">
        <v>116</v>
      </c>
    </row>
    <row r="70" spans="2:2" x14ac:dyDescent="0.25">
      <c r="B70" s="7"/>
    </row>
    <row r="71" spans="2:2" x14ac:dyDescent="0.25">
      <c r="B71" s="7" t="s">
        <v>115</v>
      </c>
    </row>
    <row r="72" spans="2:2" x14ac:dyDescent="0.25">
      <c r="B72" s="7"/>
    </row>
    <row r="73" spans="2:2" x14ac:dyDescent="0.25">
      <c r="B73" s="7" t="s">
        <v>114</v>
      </c>
    </row>
    <row r="74" spans="2:2" x14ac:dyDescent="0.25">
      <c r="B74" s="7"/>
    </row>
    <row r="75" spans="2:2" x14ac:dyDescent="0.25">
      <c r="B75" s="7" t="s">
        <v>113</v>
      </c>
    </row>
    <row r="76" spans="2:2" x14ac:dyDescent="0.25">
      <c r="B76" s="7"/>
    </row>
    <row r="77" spans="2:2" x14ac:dyDescent="0.25">
      <c r="B77" s="7" t="s">
        <v>112</v>
      </c>
    </row>
    <row r="78" spans="2:2" x14ac:dyDescent="0.25">
      <c r="B78" s="7"/>
    </row>
    <row r="79" spans="2:2" x14ac:dyDescent="0.25">
      <c r="B79" s="7" t="s">
        <v>111</v>
      </c>
    </row>
    <row r="80" spans="2:2" x14ac:dyDescent="0.25">
      <c r="B80" s="7"/>
    </row>
    <row r="81" spans="2:2" x14ac:dyDescent="0.25">
      <c r="B81" s="7" t="s">
        <v>110</v>
      </c>
    </row>
    <row r="82" spans="2:2" x14ac:dyDescent="0.25">
      <c r="B82" s="7"/>
    </row>
    <row r="83" spans="2:2" x14ac:dyDescent="0.25">
      <c r="B83" s="7" t="s">
        <v>109</v>
      </c>
    </row>
    <row r="84" spans="2:2" x14ac:dyDescent="0.25">
      <c r="B84" s="7"/>
    </row>
    <row r="85" spans="2:2" x14ac:dyDescent="0.25">
      <c r="B85" s="7" t="s">
        <v>108</v>
      </c>
    </row>
    <row r="86" spans="2:2" x14ac:dyDescent="0.25">
      <c r="B86" s="7"/>
    </row>
    <row r="87" spans="2:2" x14ac:dyDescent="0.25">
      <c r="B87" s="7" t="s">
        <v>107</v>
      </c>
    </row>
    <row r="88" spans="2:2" x14ac:dyDescent="0.25">
      <c r="B88" s="7"/>
    </row>
    <row r="89" spans="2:2" x14ac:dyDescent="0.25">
      <c r="B89" s="7" t="s">
        <v>106</v>
      </c>
    </row>
    <row r="90" spans="2:2" x14ac:dyDescent="0.25">
      <c r="B90" s="7"/>
    </row>
    <row r="91" spans="2:2" x14ac:dyDescent="0.25">
      <c r="B91" s="7"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Q484"/>
  <sheetViews>
    <sheetView workbookViewId="0">
      <selection activeCell="L17" sqref="L17"/>
    </sheetView>
  </sheetViews>
  <sheetFormatPr baseColWidth="10" defaultRowHeight="12.75" x14ac:dyDescent="0.25"/>
  <cols>
    <col min="1" max="2" width="4.28515625" style="1" customWidth="1"/>
    <col min="3" max="3" width="25.7109375" style="1" customWidth="1"/>
    <col min="4" max="5" width="14.28515625" style="1" customWidth="1"/>
    <col min="6" max="8" width="4.28515625" style="1" customWidth="1"/>
    <col min="9" max="9" width="25.7109375" style="1" customWidth="1"/>
    <col min="10" max="10" width="17.140625" style="1" customWidth="1"/>
    <col min="11" max="11" width="14.28515625" style="1" customWidth="1"/>
    <col min="12" max="12" width="4.28515625" style="1" customWidth="1"/>
    <col min="13" max="13" width="5.7109375" style="1" customWidth="1"/>
    <col min="14" max="14" width="4.28515625" style="1" customWidth="1"/>
    <col min="15" max="15" width="25.7109375" style="1" customWidth="1"/>
    <col min="16" max="16" width="17.140625" style="1" customWidth="1"/>
    <col min="17" max="17" width="14.28515625" style="1" customWidth="1"/>
    <col min="18" max="16384" width="11.42578125" style="1"/>
  </cols>
  <sheetData>
    <row r="1" spans="2:17" ht="11.25" customHeight="1" x14ac:dyDescent="0.25"/>
    <row r="2" spans="2:17" ht="15.75" x14ac:dyDescent="0.25">
      <c r="B2" s="1" t="s">
        <v>271</v>
      </c>
      <c r="C2" s="1">
        <v>2025</v>
      </c>
      <c r="F2" s="2" t="s">
        <v>104</v>
      </c>
      <c r="G2" s="2"/>
      <c r="J2" s="3" t="s">
        <v>258</v>
      </c>
    </row>
    <row r="3" spans="2:17" ht="11.25" customHeight="1" x14ac:dyDescent="0.25"/>
    <row r="4" spans="2:17" ht="15" x14ac:dyDescent="0.25">
      <c r="D4" s="49" t="s">
        <v>0</v>
      </c>
      <c r="E4" s="49"/>
      <c r="F4" s="49"/>
      <c r="G4" s="49"/>
      <c r="J4" s="80" t="s">
        <v>429</v>
      </c>
      <c r="N4" s="49"/>
      <c r="O4" s="49"/>
      <c r="P4" s="49" t="s">
        <v>495</v>
      </c>
    </row>
    <row r="5" spans="2:17" ht="11.25" customHeight="1" x14ac:dyDescent="0.25"/>
    <row r="6" spans="2:17" x14ac:dyDescent="0.25">
      <c r="C6" s="4" t="s">
        <v>1</v>
      </c>
      <c r="D6" s="4" t="s">
        <v>2</v>
      </c>
      <c r="E6" s="4" t="s">
        <v>3</v>
      </c>
      <c r="I6" s="4" t="s">
        <v>1</v>
      </c>
      <c r="J6" s="4" t="s">
        <v>2</v>
      </c>
      <c r="K6" s="4" t="s">
        <v>3</v>
      </c>
      <c r="O6" s="4" t="s">
        <v>1</v>
      </c>
      <c r="P6" s="4" t="s">
        <v>2</v>
      </c>
      <c r="Q6" s="4" t="s">
        <v>3</v>
      </c>
    </row>
    <row r="7" spans="2:17" ht="11.25" customHeight="1" x14ac:dyDescent="0.25"/>
    <row r="8" spans="2:17" ht="12.75" customHeight="1" x14ac:dyDescent="0.25">
      <c r="B8" s="25" t="s">
        <v>285</v>
      </c>
      <c r="C8" s="40" t="s">
        <v>91</v>
      </c>
      <c r="D8" s="39" t="s">
        <v>92</v>
      </c>
      <c r="E8" s="39" t="s">
        <v>8</v>
      </c>
      <c r="H8" s="25" t="s">
        <v>285</v>
      </c>
      <c r="I8" s="17" t="s">
        <v>6</v>
      </c>
      <c r="J8" s="18" t="s">
        <v>7</v>
      </c>
      <c r="K8" s="18" t="s">
        <v>8</v>
      </c>
      <c r="N8" s="25" t="s">
        <v>285</v>
      </c>
      <c r="O8" s="41" t="s">
        <v>414</v>
      </c>
      <c r="P8" s="76" t="s">
        <v>79</v>
      </c>
      <c r="Q8" s="18" t="s">
        <v>79</v>
      </c>
    </row>
    <row r="9" spans="2:17" ht="12.75" customHeight="1" x14ac:dyDescent="0.25">
      <c r="B9" s="25" t="s">
        <v>286</v>
      </c>
      <c r="C9" s="40" t="s">
        <v>21</v>
      </c>
      <c r="D9" s="39" t="s">
        <v>62</v>
      </c>
      <c r="E9" s="39" t="s">
        <v>8</v>
      </c>
      <c r="H9" s="25" t="s">
        <v>286</v>
      </c>
      <c r="I9" s="17" t="s">
        <v>484</v>
      </c>
      <c r="J9" s="18" t="s">
        <v>10</v>
      </c>
      <c r="K9" s="18" t="s">
        <v>8</v>
      </c>
      <c r="N9" s="25" t="s">
        <v>286</v>
      </c>
      <c r="O9" s="41" t="s">
        <v>415</v>
      </c>
      <c r="P9" s="76" t="s">
        <v>8</v>
      </c>
      <c r="Q9" s="18" t="s">
        <v>8</v>
      </c>
    </row>
    <row r="10" spans="2:17" ht="12.75" customHeight="1" x14ac:dyDescent="0.25">
      <c r="B10" s="25" t="s">
        <v>287</v>
      </c>
      <c r="C10" s="40" t="s">
        <v>93</v>
      </c>
      <c r="D10" s="39" t="s">
        <v>93</v>
      </c>
      <c r="E10" s="39" t="s">
        <v>8</v>
      </c>
      <c r="H10" s="25" t="s">
        <v>287</v>
      </c>
      <c r="I10" s="17" t="s">
        <v>12</v>
      </c>
      <c r="J10" s="18" t="s">
        <v>13</v>
      </c>
      <c r="K10" s="18" t="s">
        <v>8</v>
      </c>
      <c r="N10" s="25" t="s">
        <v>287</v>
      </c>
      <c r="O10" s="41" t="s">
        <v>416</v>
      </c>
      <c r="P10" s="76" t="s">
        <v>417</v>
      </c>
      <c r="Q10" s="18" t="s">
        <v>8</v>
      </c>
    </row>
    <row r="11" spans="2:17" ht="12.75" customHeight="1" x14ac:dyDescent="0.25">
      <c r="B11" s="25" t="s">
        <v>288</v>
      </c>
      <c r="C11" s="42" t="s">
        <v>284</v>
      </c>
      <c r="D11" s="38" t="s">
        <v>282</v>
      </c>
      <c r="E11" s="38" t="s">
        <v>8</v>
      </c>
      <c r="H11" s="25" t="s">
        <v>288</v>
      </c>
      <c r="I11" s="41" t="s">
        <v>53</v>
      </c>
      <c r="J11" s="76" t="s">
        <v>502</v>
      </c>
      <c r="K11" s="18" t="s">
        <v>8</v>
      </c>
      <c r="N11" s="25" t="s">
        <v>288</v>
      </c>
      <c r="O11" s="17" t="s">
        <v>6</v>
      </c>
      <c r="P11" s="18" t="s">
        <v>7</v>
      </c>
      <c r="Q11" s="18" t="s">
        <v>8</v>
      </c>
    </row>
    <row r="12" spans="2:17" ht="12.75" customHeight="1" x14ac:dyDescent="0.25">
      <c r="B12" s="25" t="s">
        <v>289</v>
      </c>
      <c r="C12" s="26" t="s">
        <v>14</v>
      </c>
      <c r="D12" s="39" t="s">
        <v>15</v>
      </c>
      <c r="E12" s="39" t="s">
        <v>16</v>
      </c>
      <c r="H12" s="25" t="s">
        <v>289</v>
      </c>
      <c r="I12" s="41" t="s">
        <v>419</v>
      </c>
      <c r="J12" s="76" t="s">
        <v>15</v>
      </c>
      <c r="K12" s="31" t="s">
        <v>16</v>
      </c>
      <c r="N12" s="25" t="s">
        <v>289</v>
      </c>
      <c r="O12" s="17" t="s">
        <v>484</v>
      </c>
      <c r="P12" s="18" t="s">
        <v>10</v>
      </c>
      <c r="Q12" s="18" t="s">
        <v>8</v>
      </c>
    </row>
    <row r="13" spans="2:17" ht="12.75" customHeight="1" x14ac:dyDescent="0.25">
      <c r="B13" s="25" t="s">
        <v>290</v>
      </c>
      <c r="C13" s="26" t="s">
        <v>42</v>
      </c>
      <c r="D13" s="39" t="s">
        <v>19</v>
      </c>
      <c r="E13" s="39" t="s">
        <v>19</v>
      </c>
      <c r="H13" s="25" t="s">
        <v>290</v>
      </c>
      <c r="I13" s="17" t="s">
        <v>17</v>
      </c>
      <c r="J13" s="18" t="s">
        <v>18</v>
      </c>
      <c r="K13" s="18" t="s">
        <v>19</v>
      </c>
      <c r="N13" s="25" t="s">
        <v>290</v>
      </c>
      <c r="O13" s="17" t="s">
        <v>12</v>
      </c>
      <c r="P13" s="18" t="s">
        <v>13</v>
      </c>
      <c r="Q13" s="18" t="s">
        <v>8</v>
      </c>
    </row>
    <row r="14" spans="2:17" ht="12.75" customHeight="1" x14ac:dyDescent="0.25">
      <c r="B14" s="25" t="s">
        <v>291</v>
      </c>
      <c r="C14" s="40" t="s">
        <v>83</v>
      </c>
      <c r="D14" s="39" t="s">
        <v>84</v>
      </c>
      <c r="E14" s="39" t="s">
        <v>19</v>
      </c>
      <c r="H14" s="25" t="s">
        <v>291</v>
      </c>
      <c r="I14" s="15" t="s">
        <v>21</v>
      </c>
      <c r="J14" s="16" t="s">
        <v>19</v>
      </c>
      <c r="K14" s="16" t="s">
        <v>19</v>
      </c>
      <c r="N14" s="25" t="s">
        <v>291</v>
      </c>
      <c r="O14" s="41" t="s">
        <v>53</v>
      </c>
      <c r="P14" s="76" t="s">
        <v>502</v>
      </c>
      <c r="Q14" s="18" t="s">
        <v>8</v>
      </c>
    </row>
    <row r="15" spans="2:17" ht="12.75" customHeight="1" x14ac:dyDescent="0.25">
      <c r="B15" s="25" t="s">
        <v>292</v>
      </c>
      <c r="C15" s="41" t="s">
        <v>86</v>
      </c>
      <c r="D15" s="39" t="s">
        <v>87</v>
      </c>
      <c r="E15" s="39" t="s">
        <v>87</v>
      </c>
      <c r="H15" s="25" t="s">
        <v>292</v>
      </c>
      <c r="I15" s="17" t="s">
        <v>37</v>
      </c>
      <c r="J15" s="18" t="s">
        <v>84</v>
      </c>
      <c r="K15" s="18" t="s">
        <v>19</v>
      </c>
      <c r="N15" s="25" t="s">
        <v>292</v>
      </c>
      <c r="O15" s="41" t="s">
        <v>418</v>
      </c>
      <c r="P15" s="76" t="s">
        <v>15</v>
      </c>
      <c r="Q15" s="18" t="s">
        <v>16</v>
      </c>
    </row>
    <row r="16" spans="2:17" ht="12.75" customHeight="1" x14ac:dyDescent="0.25">
      <c r="B16" s="25" t="s">
        <v>293</v>
      </c>
      <c r="C16" s="26" t="s">
        <v>26</v>
      </c>
      <c r="D16" s="39" t="s">
        <v>27</v>
      </c>
      <c r="E16" s="39" t="s">
        <v>27</v>
      </c>
      <c r="H16" s="25" t="s">
        <v>293</v>
      </c>
      <c r="I16" s="17" t="s">
        <v>12</v>
      </c>
      <c r="J16" s="18" t="s">
        <v>87</v>
      </c>
      <c r="K16" s="18" t="s">
        <v>87</v>
      </c>
      <c r="M16" s="37"/>
      <c r="N16" s="25" t="s">
        <v>293</v>
      </c>
      <c r="O16" s="41" t="s">
        <v>419</v>
      </c>
      <c r="P16" s="76" t="s">
        <v>15</v>
      </c>
      <c r="Q16" s="31" t="s">
        <v>16</v>
      </c>
    </row>
    <row r="17" spans="2:17" ht="12.75" customHeight="1" x14ac:dyDescent="0.25">
      <c r="B17" s="25" t="s">
        <v>294</v>
      </c>
      <c r="C17" s="40" t="s">
        <v>53</v>
      </c>
      <c r="D17" s="39" t="s">
        <v>54</v>
      </c>
      <c r="E17" s="39" t="s">
        <v>27</v>
      </c>
      <c r="H17" s="25" t="s">
        <v>294</v>
      </c>
      <c r="I17" s="17" t="s">
        <v>23</v>
      </c>
      <c r="J17" s="18" t="s">
        <v>24</v>
      </c>
      <c r="K17" s="18" t="s">
        <v>25</v>
      </c>
      <c r="N17" s="25" t="s">
        <v>294</v>
      </c>
      <c r="O17" s="17" t="s">
        <v>17</v>
      </c>
      <c r="P17" s="18" t="s">
        <v>18</v>
      </c>
      <c r="Q17" s="18" t="s">
        <v>19</v>
      </c>
    </row>
    <row r="18" spans="2:17" ht="12.75" customHeight="1" x14ac:dyDescent="0.25">
      <c r="B18" s="25" t="s">
        <v>295</v>
      </c>
      <c r="C18" s="26" t="s">
        <v>4</v>
      </c>
      <c r="D18" s="39" t="s">
        <v>150</v>
      </c>
      <c r="E18" s="39" t="s">
        <v>150</v>
      </c>
      <c r="H18" s="25" t="s">
        <v>295</v>
      </c>
      <c r="I18" s="41" t="s">
        <v>420</v>
      </c>
      <c r="J18" s="76" t="s">
        <v>29</v>
      </c>
      <c r="K18" s="18" t="s">
        <v>29</v>
      </c>
      <c r="N18" s="25" t="s">
        <v>295</v>
      </c>
      <c r="O18" s="15" t="s">
        <v>21</v>
      </c>
      <c r="P18" s="16" t="s">
        <v>19</v>
      </c>
      <c r="Q18" s="16" t="s">
        <v>19</v>
      </c>
    </row>
    <row r="19" spans="2:17" ht="12.75" customHeight="1" x14ac:dyDescent="0.25">
      <c r="B19" s="25" t="s">
        <v>296</v>
      </c>
      <c r="C19" s="40" t="s">
        <v>77</v>
      </c>
      <c r="D19" s="39" t="s">
        <v>150</v>
      </c>
      <c r="E19" s="39" t="s">
        <v>150</v>
      </c>
      <c r="H19" s="25" t="s">
        <v>296</v>
      </c>
      <c r="I19" s="17" t="s">
        <v>28</v>
      </c>
      <c r="J19" s="18" t="s">
        <v>29</v>
      </c>
      <c r="K19" s="18" t="s">
        <v>29</v>
      </c>
      <c r="N19" s="25" t="s">
        <v>296</v>
      </c>
      <c r="O19" s="40" t="s">
        <v>37</v>
      </c>
      <c r="P19" s="39" t="s">
        <v>84</v>
      </c>
      <c r="Q19" s="39" t="s">
        <v>19</v>
      </c>
    </row>
    <row r="20" spans="2:17" ht="12.75" customHeight="1" x14ac:dyDescent="0.25">
      <c r="B20" s="25" t="s">
        <v>297</v>
      </c>
      <c r="C20" s="40" t="s">
        <v>79</v>
      </c>
      <c r="D20" s="39" t="s">
        <v>150</v>
      </c>
      <c r="E20" s="39" t="s">
        <v>150</v>
      </c>
      <c r="H20" s="25" t="s">
        <v>297</v>
      </c>
      <c r="I20" s="17" t="s">
        <v>31</v>
      </c>
      <c r="J20" s="18" t="s">
        <v>32</v>
      </c>
      <c r="K20" s="18" t="s">
        <v>29</v>
      </c>
      <c r="N20" s="25" t="s">
        <v>297</v>
      </c>
      <c r="O20" s="41" t="s">
        <v>63</v>
      </c>
      <c r="P20" s="76" t="s">
        <v>87</v>
      </c>
      <c r="Q20" s="18" t="s">
        <v>87</v>
      </c>
    </row>
    <row r="21" spans="2:17" ht="12.75" customHeight="1" x14ac:dyDescent="0.25">
      <c r="B21" s="25" t="s">
        <v>298</v>
      </c>
      <c r="C21" s="40" t="s">
        <v>80</v>
      </c>
      <c r="D21" s="39" t="s">
        <v>150</v>
      </c>
      <c r="E21" s="39" t="s">
        <v>150</v>
      </c>
      <c r="H21" s="25" t="s">
        <v>298</v>
      </c>
      <c r="I21" s="17" t="s">
        <v>34</v>
      </c>
      <c r="J21" s="18" t="s">
        <v>35</v>
      </c>
      <c r="K21" s="18" t="s">
        <v>36</v>
      </c>
      <c r="N21" s="25" t="s">
        <v>298</v>
      </c>
      <c r="O21" s="40" t="s">
        <v>12</v>
      </c>
      <c r="P21" s="39" t="s">
        <v>87</v>
      </c>
      <c r="Q21" s="39" t="s">
        <v>87</v>
      </c>
    </row>
    <row r="22" spans="2:17" ht="12.75" customHeight="1" x14ac:dyDescent="0.25">
      <c r="B22" s="25" t="s">
        <v>299</v>
      </c>
      <c r="C22" s="40" t="s">
        <v>265</v>
      </c>
      <c r="D22" s="39" t="s">
        <v>150</v>
      </c>
      <c r="E22" s="39" t="s">
        <v>150</v>
      </c>
      <c r="H22" s="25" t="s">
        <v>299</v>
      </c>
      <c r="I22" s="17" t="s">
        <v>36</v>
      </c>
      <c r="J22" s="18" t="s">
        <v>35</v>
      </c>
      <c r="K22" s="18" t="s">
        <v>36</v>
      </c>
      <c r="N22" s="25" t="s">
        <v>299</v>
      </c>
      <c r="O22" s="17" t="s">
        <v>23</v>
      </c>
      <c r="P22" s="18" t="s">
        <v>24</v>
      </c>
      <c r="Q22" s="18" t="s">
        <v>25</v>
      </c>
    </row>
    <row r="23" spans="2:17" ht="12.75" customHeight="1" x14ac:dyDescent="0.25">
      <c r="B23" s="25" t="s">
        <v>300</v>
      </c>
      <c r="C23" s="40" t="s">
        <v>43</v>
      </c>
      <c r="D23" s="39" t="s">
        <v>150</v>
      </c>
      <c r="E23" s="39" t="s">
        <v>150</v>
      </c>
      <c r="H23" s="25" t="s">
        <v>300</v>
      </c>
      <c r="I23" s="30" t="s">
        <v>430</v>
      </c>
      <c r="J23" s="31" t="s">
        <v>38</v>
      </c>
      <c r="K23" s="18" t="s">
        <v>27</v>
      </c>
      <c r="N23" s="25" t="s">
        <v>300</v>
      </c>
      <c r="O23" s="41" t="s">
        <v>420</v>
      </c>
      <c r="P23" s="76" t="s">
        <v>29</v>
      </c>
      <c r="Q23" s="18" t="s">
        <v>29</v>
      </c>
    </row>
    <row r="24" spans="2:17" ht="12.75" customHeight="1" x14ac:dyDescent="0.25">
      <c r="B24" s="25" t="s">
        <v>301</v>
      </c>
      <c r="C24" s="26" t="s">
        <v>9</v>
      </c>
      <c r="D24" s="39" t="s">
        <v>150</v>
      </c>
      <c r="E24" s="39" t="s">
        <v>150</v>
      </c>
      <c r="H24" s="25" t="s">
        <v>301</v>
      </c>
      <c r="I24" s="17" t="s">
        <v>40</v>
      </c>
      <c r="J24" s="18" t="s">
        <v>41</v>
      </c>
      <c r="K24" s="18" t="s">
        <v>27</v>
      </c>
      <c r="N24" s="25" t="s">
        <v>301</v>
      </c>
      <c r="O24" s="17" t="s">
        <v>28</v>
      </c>
      <c r="P24" s="18" t="s">
        <v>29</v>
      </c>
      <c r="Q24" s="18" t="s">
        <v>29</v>
      </c>
    </row>
    <row r="25" spans="2:17" ht="12.75" customHeight="1" x14ac:dyDescent="0.25">
      <c r="B25" s="25" t="s">
        <v>302</v>
      </c>
      <c r="C25" s="40" t="s">
        <v>81</v>
      </c>
      <c r="D25" s="39" t="s">
        <v>150</v>
      </c>
      <c r="E25" s="39" t="s">
        <v>150</v>
      </c>
      <c r="H25" s="25" t="s">
        <v>302</v>
      </c>
      <c r="I25" s="41" t="s">
        <v>485</v>
      </c>
      <c r="J25" s="76" t="s">
        <v>54</v>
      </c>
      <c r="K25" s="18" t="s">
        <v>27</v>
      </c>
      <c r="N25" s="25" t="s">
        <v>302</v>
      </c>
      <c r="O25" s="17" t="s">
        <v>31</v>
      </c>
      <c r="P25" s="18" t="s">
        <v>32</v>
      </c>
      <c r="Q25" s="18" t="s">
        <v>29</v>
      </c>
    </row>
    <row r="26" spans="2:17" ht="12.75" customHeight="1" x14ac:dyDescent="0.25">
      <c r="B26" s="25" t="s">
        <v>303</v>
      </c>
      <c r="C26" s="40" t="s">
        <v>57</v>
      </c>
      <c r="D26" s="39" t="s">
        <v>150</v>
      </c>
      <c r="E26" s="39" t="s">
        <v>150</v>
      </c>
      <c r="H26" s="25" t="s">
        <v>303</v>
      </c>
      <c r="I26" s="17" t="s">
        <v>262</v>
      </c>
      <c r="J26" s="18" t="s">
        <v>54</v>
      </c>
      <c r="K26" s="18" t="s">
        <v>27</v>
      </c>
      <c r="N26" s="25" t="s">
        <v>303</v>
      </c>
      <c r="O26" s="17" t="s">
        <v>34</v>
      </c>
      <c r="P26" s="18" t="s">
        <v>35</v>
      </c>
      <c r="Q26" s="18" t="s">
        <v>36</v>
      </c>
    </row>
    <row r="27" spans="2:17" ht="12.75" customHeight="1" x14ac:dyDescent="0.25">
      <c r="B27" s="25" t="s">
        <v>304</v>
      </c>
      <c r="C27" s="26" t="s">
        <v>11</v>
      </c>
      <c r="D27" s="39" t="s">
        <v>150</v>
      </c>
      <c r="E27" s="39" t="s">
        <v>150</v>
      </c>
      <c r="H27" s="25" t="s">
        <v>304</v>
      </c>
      <c r="I27" s="41" t="s">
        <v>270</v>
      </c>
      <c r="J27" s="76" t="s">
        <v>179</v>
      </c>
      <c r="K27" s="18" t="s">
        <v>179</v>
      </c>
      <c r="N27" s="25" t="s">
        <v>304</v>
      </c>
      <c r="O27" s="17" t="s">
        <v>36</v>
      </c>
      <c r="P27" s="18" t="s">
        <v>35</v>
      </c>
      <c r="Q27" s="18" t="s">
        <v>36</v>
      </c>
    </row>
    <row r="28" spans="2:17" ht="12.75" customHeight="1" x14ac:dyDescent="0.25">
      <c r="B28" s="25" t="s">
        <v>305</v>
      </c>
      <c r="C28" s="40" t="s">
        <v>60</v>
      </c>
      <c r="D28" s="39" t="s">
        <v>150</v>
      </c>
      <c r="E28" s="39" t="s">
        <v>150</v>
      </c>
      <c r="H28" s="25" t="s">
        <v>305</v>
      </c>
      <c r="I28" s="17" t="s">
        <v>43</v>
      </c>
      <c r="J28" s="18" t="s">
        <v>44</v>
      </c>
      <c r="K28" s="18" t="s">
        <v>44</v>
      </c>
      <c r="N28" s="25" t="s">
        <v>305</v>
      </c>
      <c r="O28" s="17" t="s">
        <v>431</v>
      </c>
      <c r="P28" s="18" t="s">
        <v>38</v>
      </c>
      <c r="Q28" s="18" t="s">
        <v>27</v>
      </c>
    </row>
    <row r="29" spans="2:17" ht="12.75" customHeight="1" x14ac:dyDescent="0.25">
      <c r="B29" s="25" t="s">
        <v>306</v>
      </c>
      <c r="C29" s="40" t="s">
        <v>82</v>
      </c>
      <c r="D29" s="39" t="s">
        <v>150</v>
      </c>
      <c r="E29" s="39" t="s">
        <v>150</v>
      </c>
      <c r="H29" s="25" t="s">
        <v>306</v>
      </c>
      <c r="I29" s="17" t="s">
        <v>46</v>
      </c>
      <c r="J29" s="18" t="s">
        <v>44</v>
      </c>
      <c r="K29" s="18" t="s">
        <v>44</v>
      </c>
      <c r="N29" s="25" t="s">
        <v>306</v>
      </c>
      <c r="O29" s="17" t="s">
        <v>40</v>
      </c>
      <c r="P29" s="18" t="s">
        <v>41</v>
      </c>
      <c r="Q29" s="18" t="s">
        <v>27</v>
      </c>
    </row>
    <row r="30" spans="2:17" ht="12.75" customHeight="1" x14ac:dyDescent="0.25">
      <c r="B30" s="25" t="s">
        <v>307</v>
      </c>
      <c r="C30" s="40" t="s">
        <v>101</v>
      </c>
      <c r="D30" s="39" t="s">
        <v>150</v>
      </c>
      <c r="E30" s="39" t="s">
        <v>150</v>
      </c>
      <c r="H30" s="25" t="s">
        <v>307</v>
      </c>
      <c r="I30" s="30" t="s">
        <v>422</v>
      </c>
      <c r="J30" s="31" t="s">
        <v>49</v>
      </c>
      <c r="K30" s="18" t="s">
        <v>187</v>
      </c>
      <c r="N30" s="25" t="s">
        <v>307</v>
      </c>
      <c r="O30" s="41" t="s">
        <v>485</v>
      </c>
      <c r="P30" s="76" t="s">
        <v>54</v>
      </c>
      <c r="Q30" s="18" t="s">
        <v>27</v>
      </c>
    </row>
    <row r="31" spans="2:17" ht="12.75" customHeight="1" x14ac:dyDescent="0.25">
      <c r="B31" s="25" t="s">
        <v>308</v>
      </c>
      <c r="C31" s="26" t="s">
        <v>20</v>
      </c>
      <c r="D31" s="39" t="s">
        <v>150</v>
      </c>
      <c r="E31" s="39" t="s">
        <v>150</v>
      </c>
      <c r="H31" s="25" t="s">
        <v>308</v>
      </c>
      <c r="I31" s="17" t="s">
        <v>48</v>
      </c>
      <c r="J31" s="18" t="s">
        <v>49</v>
      </c>
      <c r="K31" s="18" t="s">
        <v>50</v>
      </c>
      <c r="N31" s="25" t="s">
        <v>308</v>
      </c>
      <c r="O31" s="40" t="s">
        <v>262</v>
      </c>
      <c r="P31" s="39" t="s">
        <v>54</v>
      </c>
      <c r="Q31" s="39" t="s">
        <v>27</v>
      </c>
    </row>
    <row r="32" spans="2:17" ht="12.75" customHeight="1" x14ac:dyDescent="0.25">
      <c r="B32" s="25" t="s">
        <v>309</v>
      </c>
      <c r="C32" s="26" t="s">
        <v>22</v>
      </c>
      <c r="D32" s="39" t="s">
        <v>150</v>
      </c>
      <c r="E32" s="39" t="s">
        <v>150</v>
      </c>
      <c r="H32" s="25" t="s">
        <v>309</v>
      </c>
      <c r="I32" s="17" t="s">
        <v>46</v>
      </c>
      <c r="J32" s="18" t="s">
        <v>51</v>
      </c>
      <c r="K32" s="18" t="s">
        <v>51</v>
      </c>
      <c r="N32" s="25" t="s">
        <v>309</v>
      </c>
      <c r="O32" s="41" t="s">
        <v>421</v>
      </c>
      <c r="P32" s="76" t="s">
        <v>179</v>
      </c>
      <c r="Q32" s="18" t="s">
        <v>179</v>
      </c>
    </row>
    <row r="33" spans="2:17" ht="12.75" customHeight="1" x14ac:dyDescent="0.25">
      <c r="B33" s="25" t="s">
        <v>310</v>
      </c>
      <c r="C33" s="41" t="s">
        <v>85</v>
      </c>
      <c r="D33" s="39" t="s">
        <v>150</v>
      </c>
      <c r="E33" s="39" t="s">
        <v>150</v>
      </c>
      <c r="H33" s="25" t="s">
        <v>310</v>
      </c>
      <c r="I33" s="17" t="s">
        <v>36</v>
      </c>
      <c r="J33" s="18" t="s">
        <v>52</v>
      </c>
      <c r="K33" s="18" t="s">
        <v>52</v>
      </c>
      <c r="N33" s="25" t="s">
        <v>310</v>
      </c>
      <c r="O33" s="40" t="s">
        <v>270</v>
      </c>
      <c r="P33" s="39" t="s">
        <v>179</v>
      </c>
      <c r="Q33" s="39" t="s">
        <v>179</v>
      </c>
    </row>
    <row r="34" spans="2:17" ht="12.75" customHeight="1" x14ac:dyDescent="0.25">
      <c r="B34" s="25" t="s">
        <v>311</v>
      </c>
      <c r="C34" s="26" t="s">
        <v>283</v>
      </c>
      <c r="D34" s="39" t="s">
        <v>150</v>
      </c>
      <c r="E34" s="39" t="s">
        <v>150</v>
      </c>
      <c r="H34" s="25" t="s">
        <v>311</v>
      </c>
      <c r="I34" s="17" t="s">
        <v>56</v>
      </c>
      <c r="J34" s="18" t="s">
        <v>52</v>
      </c>
      <c r="K34" s="18" t="s">
        <v>52</v>
      </c>
      <c r="N34" s="25" t="s">
        <v>311</v>
      </c>
      <c r="O34" s="17" t="s">
        <v>43</v>
      </c>
      <c r="P34" s="18" t="s">
        <v>44</v>
      </c>
      <c r="Q34" s="18" t="s">
        <v>44</v>
      </c>
    </row>
    <row r="35" spans="2:17" ht="12.75" customHeight="1" x14ac:dyDescent="0.25">
      <c r="B35" s="25" t="s">
        <v>312</v>
      </c>
      <c r="C35" s="26" t="s">
        <v>30</v>
      </c>
      <c r="D35" s="39" t="s">
        <v>150</v>
      </c>
      <c r="E35" s="39" t="s">
        <v>150</v>
      </c>
      <c r="H35" s="25" t="s">
        <v>312</v>
      </c>
      <c r="I35" s="41" t="s">
        <v>425</v>
      </c>
      <c r="J35" s="76" t="s">
        <v>59</v>
      </c>
      <c r="K35" s="18" t="s">
        <v>59</v>
      </c>
      <c r="N35" s="25" t="s">
        <v>312</v>
      </c>
      <c r="O35" s="17" t="s">
        <v>46</v>
      </c>
      <c r="P35" s="18" t="s">
        <v>44</v>
      </c>
      <c r="Q35" s="18" t="s">
        <v>44</v>
      </c>
    </row>
    <row r="36" spans="2:17" ht="12.75" customHeight="1" x14ac:dyDescent="0.25">
      <c r="B36" s="25" t="s">
        <v>313</v>
      </c>
      <c r="C36" s="40" t="s">
        <v>432</v>
      </c>
      <c r="D36" s="39" t="s">
        <v>150</v>
      </c>
      <c r="E36" s="39" t="s">
        <v>150</v>
      </c>
      <c r="H36" s="25" t="s">
        <v>313</v>
      </c>
      <c r="I36" s="41" t="s">
        <v>263</v>
      </c>
      <c r="J36" s="76" t="s">
        <v>59</v>
      </c>
      <c r="K36" s="31" t="s">
        <v>59</v>
      </c>
      <c r="N36" s="25" t="s">
        <v>313</v>
      </c>
      <c r="O36" s="30" t="s">
        <v>422</v>
      </c>
      <c r="P36" s="31" t="s">
        <v>49</v>
      </c>
      <c r="Q36" s="18" t="s">
        <v>187</v>
      </c>
    </row>
    <row r="37" spans="2:17" ht="12.75" customHeight="1" x14ac:dyDescent="0.25">
      <c r="B37" s="25" t="s">
        <v>314</v>
      </c>
      <c r="C37" s="40" t="s">
        <v>88</v>
      </c>
      <c r="D37" s="39" t="s">
        <v>150</v>
      </c>
      <c r="E37" s="39" t="s">
        <v>150</v>
      </c>
      <c r="H37" s="25" t="s">
        <v>314</v>
      </c>
      <c r="I37" s="17" t="s">
        <v>58</v>
      </c>
      <c r="J37" s="18" t="s">
        <v>59</v>
      </c>
      <c r="K37" s="18" t="s">
        <v>59</v>
      </c>
      <c r="N37" s="25" t="s">
        <v>314</v>
      </c>
      <c r="O37" s="41" t="s">
        <v>423</v>
      </c>
      <c r="P37" s="76" t="s">
        <v>424</v>
      </c>
      <c r="Q37" s="18" t="s">
        <v>187</v>
      </c>
    </row>
    <row r="38" spans="2:17" ht="12.75" customHeight="1" x14ac:dyDescent="0.25">
      <c r="B38" s="25" t="s">
        <v>315</v>
      </c>
      <c r="C38" s="40" t="s">
        <v>65</v>
      </c>
      <c r="D38" s="39" t="s">
        <v>150</v>
      </c>
      <c r="E38" s="39" t="s">
        <v>150</v>
      </c>
      <c r="H38" s="25" t="s">
        <v>315</v>
      </c>
      <c r="I38" s="17" t="s">
        <v>50</v>
      </c>
      <c r="J38" s="18" t="s">
        <v>61</v>
      </c>
      <c r="K38" s="18" t="s">
        <v>61</v>
      </c>
      <c r="N38" s="25" t="s">
        <v>315</v>
      </c>
      <c r="O38" s="17" t="s">
        <v>48</v>
      </c>
      <c r="P38" s="18" t="s">
        <v>49</v>
      </c>
      <c r="Q38" s="18" t="s">
        <v>50</v>
      </c>
    </row>
    <row r="39" spans="2:17" ht="12.75" customHeight="1" x14ac:dyDescent="0.25">
      <c r="B39" s="25" t="s">
        <v>316</v>
      </c>
      <c r="C39" s="40" t="s">
        <v>267</v>
      </c>
      <c r="D39" s="39" t="s">
        <v>150</v>
      </c>
      <c r="E39" s="39" t="s">
        <v>150</v>
      </c>
      <c r="H39" s="25" t="s">
        <v>316</v>
      </c>
      <c r="I39" s="17" t="s">
        <v>261</v>
      </c>
      <c r="J39" s="18" t="s">
        <v>262</v>
      </c>
      <c r="K39" s="18" t="s">
        <v>64</v>
      </c>
      <c r="N39" s="25" t="s">
        <v>316</v>
      </c>
      <c r="O39" s="17" t="s">
        <v>46</v>
      </c>
      <c r="P39" s="18" t="s">
        <v>51</v>
      </c>
      <c r="Q39" s="18" t="s">
        <v>51</v>
      </c>
    </row>
    <row r="40" spans="2:17" ht="12.75" customHeight="1" x14ac:dyDescent="0.25">
      <c r="B40" s="25" t="s">
        <v>317</v>
      </c>
      <c r="C40" s="26" t="s">
        <v>33</v>
      </c>
      <c r="D40" s="39" t="s">
        <v>150</v>
      </c>
      <c r="E40" s="39" t="s">
        <v>150</v>
      </c>
      <c r="H40" s="25" t="s">
        <v>317</v>
      </c>
      <c r="I40" s="17" t="s">
        <v>264</v>
      </c>
      <c r="J40" s="18" t="s">
        <v>262</v>
      </c>
      <c r="K40" s="18" t="s">
        <v>64</v>
      </c>
      <c r="N40" s="25" t="s">
        <v>317</v>
      </c>
      <c r="O40" s="41" t="s">
        <v>39</v>
      </c>
      <c r="P40" s="76" t="s">
        <v>51</v>
      </c>
      <c r="Q40" s="31" t="s">
        <v>51</v>
      </c>
    </row>
    <row r="41" spans="2:17" ht="12.75" customHeight="1" x14ac:dyDescent="0.25">
      <c r="B41" s="25" t="s">
        <v>318</v>
      </c>
      <c r="C41" s="40" t="s">
        <v>89</v>
      </c>
      <c r="D41" s="39" t="s">
        <v>150</v>
      </c>
      <c r="E41" s="39" t="s">
        <v>150</v>
      </c>
      <c r="H41" s="25" t="s">
        <v>318</v>
      </c>
      <c r="I41" s="15" t="s">
        <v>63</v>
      </c>
      <c r="J41" s="16" t="s">
        <v>64</v>
      </c>
      <c r="K41" s="16" t="s">
        <v>64</v>
      </c>
      <c r="N41" s="25" t="s">
        <v>318</v>
      </c>
      <c r="O41" s="17" t="s">
        <v>36</v>
      </c>
      <c r="P41" s="18" t="s">
        <v>52</v>
      </c>
      <c r="Q41" s="18" t="s">
        <v>52</v>
      </c>
    </row>
    <row r="42" spans="2:17" ht="12.75" customHeight="1" x14ac:dyDescent="0.25">
      <c r="B42" s="25" t="s">
        <v>319</v>
      </c>
      <c r="C42" s="40" t="s">
        <v>90</v>
      </c>
      <c r="D42" s="39" t="s">
        <v>150</v>
      </c>
      <c r="E42" s="39" t="s">
        <v>150</v>
      </c>
      <c r="H42" s="25" t="s">
        <v>319</v>
      </c>
      <c r="I42" s="17" t="s">
        <v>66</v>
      </c>
      <c r="J42" s="18" t="s">
        <v>64</v>
      </c>
      <c r="K42" s="18" t="s">
        <v>64</v>
      </c>
      <c r="N42" s="25" t="s">
        <v>319</v>
      </c>
      <c r="O42" s="17" t="s">
        <v>56</v>
      </c>
      <c r="P42" s="18" t="s">
        <v>52</v>
      </c>
      <c r="Q42" s="18" t="s">
        <v>52</v>
      </c>
    </row>
    <row r="43" spans="2:17" ht="12.75" customHeight="1" x14ac:dyDescent="0.25">
      <c r="B43" s="25" t="s">
        <v>320</v>
      </c>
      <c r="C43" s="40" t="s">
        <v>67</v>
      </c>
      <c r="D43" s="39" t="s">
        <v>150</v>
      </c>
      <c r="E43" s="39" t="s">
        <v>150</v>
      </c>
      <c r="H43" s="25" t="s">
        <v>320</v>
      </c>
      <c r="I43" s="17" t="s">
        <v>483</v>
      </c>
      <c r="J43" s="18" t="s">
        <v>68</v>
      </c>
      <c r="K43" s="18" t="s">
        <v>69</v>
      </c>
      <c r="N43" s="25" t="s">
        <v>320</v>
      </c>
      <c r="O43" s="41" t="s">
        <v>425</v>
      </c>
      <c r="P43" s="76" t="s">
        <v>59</v>
      </c>
      <c r="Q43" s="18" t="s">
        <v>59</v>
      </c>
    </row>
    <row r="44" spans="2:17" ht="12.75" customHeight="1" x14ac:dyDescent="0.25">
      <c r="B44" s="25" t="s">
        <v>321</v>
      </c>
      <c r="C44" s="26" t="s">
        <v>259</v>
      </c>
      <c r="D44" s="39" t="s">
        <v>150</v>
      </c>
      <c r="E44" s="39" t="s">
        <v>150</v>
      </c>
      <c r="H44" s="25" t="s">
        <v>321</v>
      </c>
      <c r="I44" s="41" t="s">
        <v>426</v>
      </c>
      <c r="J44" s="76" t="s">
        <v>427</v>
      </c>
      <c r="K44" s="31" t="s">
        <v>69</v>
      </c>
      <c r="N44" s="25" t="s">
        <v>321</v>
      </c>
      <c r="O44" s="40" t="s">
        <v>263</v>
      </c>
      <c r="P44" s="39" t="s">
        <v>59</v>
      </c>
      <c r="Q44" s="39" t="s">
        <v>59</v>
      </c>
    </row>
    <row r="45" spans="2:17" ht="12.75" customHeight="1" x14ac:dyDescent="0.25">
      <c r="B45" s="25" t="s">
        <v>322</v>
      </c>
      <c r="C45" s="26" t="s">
        <v>37</v>
      </c>
      <c r="D45" s="39" t="s">
        <v>150</v>
      </c>
      <c r="E45" s="39" t="s">
        <v>150</v>
      </c>
      <c r="H45" s="25" t="s">
        <v>322</v>
      </c>
      <c r="I45" s="17" t="s">
        <v>70</v>
      </c>
      <c r="J45" s="18" t="s">
        <v>71</v>
      </c>
      <c r="K45" s="18" t="s">
        <v>71</v>
      </c>
      <c r="N45" s="25" t="s">
        <v>322</v>
      </c>
      <c r="O45" s="17" t="s">
        <v>58</v>
      </c>
      <c r="P45" s="18" t="s">
        <v>59</v>
      </c>
      <c r="Q45" s="18" t="s">
        <v>59</v>
      </c>
    </row>
    <row r="46" spans="2:17" ht="12.75" customHeight="1" x14ac:dyDescent="0.25">
      <c r="B46" s="25" t="s">
        <v>323</v>
      </c>
      <c r="C46" s="40" t="s">
        <v>257</v>
      </c>
      <c r="D46" s="39" t="s">
        <v>150</v>
      </c>
      <c r="E46" s="39" t="s">
        <v>150</v>
      </c>
      <c r="H46" s="25" t="s">
        <v>323</v>
      </c>
      <c r="I46" s="17" t="s">
        <v>46</v>
      </c>
      <c r="J46" s="18" t="s">
        <v>228</v>
      </c>
      <c r="K46" s="18" t="s">
        <v>228</v>
      </c>
      <c r="N46" s="25" t="s">
        <v>323</v>
      </c>
      <c r="O46" s="17" t="s">
        <v>50</v>
      </c>
      <c r="P46" s="18" t="s">
        <v>61</v>
      </c>
      <c r="Q46" s="18" t="s">
        <v>61</v>
      </c>
    </row>
    <row r="47" spans="2:17" ht="12.75" customHeight="1" x14ac:dyDescent="0.25">
      <c r="B47" s="25" t="s">
        <v>324</v>
      </c>
      <c r="C47" s="26" t="s">
        <v>39</v>
      </c>
      <c r="D47" s="39" t="s">
        <v>150</v>
      </c>
      <c r="E47" s="39" t="s">
        <v>150</v>
      </c>
      <c r="N47" s="25" t="s">
        <v>324</v>
      </c>
      <c r="O47" s="40" t="s">
        <v>261</v>
      </c>
      <c r="P47" s="39" t="s">
        <v>262</v>
      </c>
      <c r="Q47" s="39" t="s">
        <v>180</v>
      </c>
    </row>
    <row r="48" spans="2:17" ht="12.75" customHeight="1" x14ac:dyDescent="0.25">
      <c r="B48" s="25" t="s">
        <v>325</v>
      </c>
      <c r="C48" s="40" t="s">
        <v>95</v>
      </c>
      <c r="D48" s="39" t="s">
        <v>150</v>
      </c>
      <c r="E48" s="39" t="s">
        <v>150</v>
      </c>
      <c r="N48" s="25" t="s">
        <v>325</v>
      </c>
      <c r="O48" s="40" t="s">
        <v>264</v>
      </c>
      <c r="P48" s="39" t="s">
        <v>262</v>
      </c>
      <c r="Q48" s="39" t="s">
        <v>180</v>
      </c>
    </row>
    <row r="49" spans="2:17" ht="12.75" customHeight="1" x14ac:dyDescent="0.25">
      <c r="B49" s="25" t="s">
        <v>326</v>
      </c>
      <c r="C49" s="40" t="s">
        <v>96</v>
      </c>
      <c r="D49" s="39" t="s">
        <v>150</v>
      </c>
      <c r="E49" s="39" t="s">
        <v>150</v>
      </c>
      <c r="N49" s="25" t="s">
        <v>326</v>
      </c>
      <c r="O49" s="15" t="s">
        <v>63</v>
      </c>
      <c r="P49" s="16" t="s">
        <v>64</v>
      </c>
      <c r="Q49" s="16" t="s">
        <v>64</v>
      </c>
    </row>
    <row r="50" spans="2:17" ht="12.75" customHeight="1" x14ac:dyDescent="0.25">
      <c r="B50" s="25" t="s">
        <v>327</v>
      </c>
      <c r="C50" s="40" t="s">
        <v>6</v>
      </c>
      <c r="D50" s="39" t="s">
        <v>150</v>
      </c>
      <c r="E50" s="39" t="s">
        <v>150</v>
      </c>
      <c r="N50" s="25" t="s">
        <v>327</v>
      </c>
      <c r="O50" s="17" t="s">
        <v>66</v>
      </c>
      <c r="P50" s="18" t="s">
        <v>64</v>
      </c>
      <c r="Q50" s="18" t="s">
        <v>64</v>
      </c>
    </row>
    <row r="51" spans="2:17" ht="12.75" customHeight="1" x14ac:dyDescent="0.25">
      <c r="B51" s="25" t="s">
        <v>328</v>
      </c>
      <c r="C51" s="40" t="s">
        <v>72</v>
      </c>
      <c r="D51" s="39" t="s">
        <v>150</v>
      </c>
      <c r="E51" s="39" t="s">
        <v>150</v>
      </c>
      <c r="N51" s="25" t="s">
        <v>328</v>
      </c>
      <c r="O51" s="17" t="s">
        <v>483</v>
      </c>
      <c r="P51" s="18" t="s">
        <v>68</v>
      </c>
      <c r="Q51" s="18" t="s">
        <v>69</v>
      </c>
    </row>
    <row r="52" spans="2:17" ht="12.75" customHeight="1" x14ac:dyDescent="0.25">
      <c r="B52" s="25" t="s">
        <v>329</v>
      </c>
      <c r="C52" s="40" t="s">
        <v>73</v>
      </c>
      <c r="D52" s="39" t="s">
        <v>150</v>
      </c>
      <c r="E52" s="39" t="s">
        <v>150</v>
      </c>
      <c r="N52" s="25" t="s">
        <v>329</v>
      </c>
      <c r="O52" s="41" t="s">
        <v>426</v>
      </c>
      <c r="P52" s="76" t="s">
        <v>427</v>
      </c>
      <c r="Q52" s="31" t="s">
        <v>69</v>
      </c>
    </row>
    <row r="53" spans="2:17" ht="12.75" customHeight="1" x14ac:dyDescent="0.25">
      <c r="B53" s="25" t="s">
        <v>330</v>
      </c>
      <c r="C53" s="26" t="s">
        <v>45</v>
      </c>
      <c r="D53" s="39" t="s">
        <v>150</v>
      </c>
      <c r="E53" s="39" t="s">
        <v>150</v>
      </c>
      <c r="N53" s="25" t="s">
        <v>330</v>
      </c>
      <c r="O53" s="41" t="s">
        <v>428</v>
      </c>
      <c r="P53" s="76" t="s">
        <v>190</v>
      </c>
      <c r="Q53" s="31" t="s">
        <v>71</v>
      </c>
    </row>
    <row r="54" spans="2:17" ht="12.75" customHeight="1" x14ac:dyDescent="0.25">
      <c r="B54" s="25" t="s">
        <v>331</v>
      </c>
      <c r="C54" s="15" t="s">
        <v>411</v>
      </c>
      <c r="D54" s="16" t="s">
        <v>150</v>
      </c>
      <c r="E54" s="16" t="s">
        <v>150</v>
      </c>
      <c r="N54" s="25" t="s">
        <v>331</v>
      </c>
      <c r="O54" s="17" t="s">
        <v>70</v>
      </c>
      <c r="P54" s="18" t="s">
        <v>71</v>
      </c>
      <c r="Q54" s="18" t="s">
        <v>71</v>
      </c>
    </row>
    <row r="55" spans="2:17" ht="12.75" customHeight="1" x14ac:dyDescent="0.25">
      <c r="B55" s="25" t="s">
        <v>332</v>
      </c>
      <c r="C55" s="26" t="s">
        <v>47</v>
      </c>
      <c r="D55" s="39" t="s">
        <v>150</v>
      </c>
      <c r="E55" s="39" t="s">
        <v>150</v>
      </c>
      <c r="N55" s="25" t="s">
        <v>332</v>
      </c>
      <c r="O55" s="40" t="s">
        <v>196</v>
      </c>
      <c r="P55" s="39" t="s">
        <v>228</v>
      </c>
      <c r="Q55" s="39" t="s">
        <v>228</v>
      </c>
    </row>
    <row r="56" spans="2:17" ht="12.75" customHeight="1" x14ac:dyDescent="0.25">
      <c r="B56" s="25" t="s">
        <v>333</v>
      </c>
      <c r="C56" s="40" t="s">
        <v>99</v>
      </c>
      <c r="D56" s="39" t="s">
        <v>150</v>
      </c>
      <c r="E56" s="39" t="s">
        <v>150</v>
      </c>
    </row>
    <row r="57" spans="2:17" ht="12.75" customHeight="1" x14ac:dyDescent="0.25">
      <c r="B57" s="25" t="s">
        <v>334</v>
      </c>
      <c r="C57" s="40" t="s">
        <v>74</v>
      </c>
      <c r="D57" s="39" t="s">
        <v>150</v>
      </c>
      <c r="E57" s="39" t="s">
        <v>150</v>
      </c>
    </row>
    <row r="58" spans="2:17" ht="12.75" customHeight="1" x14ac:dyDescent="0.25">
      <c r="B58" s="25" t="s">
        <v>335</v>
      </c>
      <c r="C58" s="40" t="s">
        <v>266</v>
      </c>
      <c r="D58" s="39" t="s">
        <v>150</v>
      </c>
      <c r="E58" s="39" t="s">
        <v>150</v>
      </c>
    </row>
    <row r="59" spans="2:17" ht="12.75" customHeight="1" x14ac:dyDescent="0.25">
      <c r="B59" s="25" t="s">
        <v>336</v>
      </c>
      <c r="C59" s="40" t="s">
        <v>75</v>
      </c>
      <c r="D59" s="39" t="s">
        <v>150</v>
      </c>
      <c r="E59" s="39" t="s">
        <v>150</v>
      </c>
    </row>
    <row r="60" spans="2:17" ht="12.75" customHeight="1" x14ac:dyDescent="0.25">
      <c r="B60" s="25" t="s">
        <v>337</v>
      </c>
      <c r="C60" s="40" t="s">
        <v>76</v>
      </c>
      <c r="D60" s="39" t="s">
        <v>150</v>
      </c>
      <c r="E60" s="39" t="s">
        <v>150</v>
      </c>
    </row>
    <row r="61" spans="2:17" ht="12.75" customHeight="1" x14ac:dyDescent="0.25">
      <c r="B61" s="25" t="s">
        <v>338</v>
      </c>
      <c r="C61" s="40" t="s">
        <v>268</v>
      </c>
      <c r="D61" s="39" t="s">
        <v>150</v>
      </c>
      <c r="E61" s="39" t="s">
        <v>150</v>
      </c>
    </row>
    <row r="62" spans="2:17" ht="12.75" customHeight="1" x14ac:dyDescent="0.25">
      <c r="B62" s="25" t="s">
        <v>339</v>
      </c>
      <c r="C62" s="26" t="s">
        <v>12</v>
      </c>
      <c r="D62" s="39" t="s">
        <v>150</v>
      </c>
      <c r="E62" s="39" t="s">
        <v>150</v>
      </c>
    </row>
    <row r="63" spans="2:17" ht="12.75" customHeight="1" x14ac:dyDescent="0.25">
      <c r="B63" s="25" t="s">
        <v>340</v>
      </c>
      <c r="C63" s="40" t="s">
        <v>94</v>
      </c>
      <c r="D63" s="39" t="s">
        <v>44</v>
      </c>
      <c r="E63" s="39" t="s">
        <v>44</v>
      </c>
    </row>
    <row r="64" spans="2:17" ht="12.75" customHeight="1" x14ac:dyDescent="0.25">
      <c r="B64" s="25" t="s">
        <v>341</v>
      </c>
      <c r="C64" s="15" t="s">
        <v>410</v>
      </c>
      <c r="D64" s="16" t="s">
        <v>51</v>
      </c>
      <c r="E64" s="16" t="s">
        <v>51</v>
      </c>
    </row>
    <row r="65" spans="2:17" ht="12.75" customHeight="1" x14ac:dyDescent="0.25">
      <c r="B65" s="25" t="s">
        <v>342</v>
      </c>
      <c r="C65" s="78" t="s">
        <v>97</v>
      </c>
      <c r="D65" s="79" t="s">
        <v>52</v>
      </c>
      <c r="E65" s="79" t="s">
        <v>52</v>
      </c>
    </row>
    <row r="66" spans="2:17" s="37" customFormat="1" ht="12.75" customHeight="1" x14ac:dyDescent="0.25">
      <c r="B66" s="77" t="s">
        <v>412</v>
      </c>
      <c r="C66" s="40" t="s">
        <v>98</v>
      </c>
      <c r="D66" s="39" t="s">
        <v>59</v>
      </c>
      <c r="E66" s="39" t="s">
        <v>59</v>
      </c>
      <c r="I66" s="1"/>
      <c r="J66" s="1"/>
      <c r="K66" s="1"/>
      <c r="M66" s="1"/>
      <c r="O66" s="1"/>
      <c r="P66" s="1"/>
      <c r="Q66" s="1"/>
    </row>
    <row r="67" spans="2:17" s="37" customFormat="1" ht="12.75" customHeight="1" x14ac:dyDescent="0.25">
      <c r="B67" s="77" t="s">
        <v>413</v>
      </c>
      <c r="C67" s="40" t="s">
        <v>100</v>
      </c>
      <c r="D67" s="39" t="s">
        <v>71</v>
      </c>
      <c r="E67" s="39" t="s">
        <v>71</v>
      </c>
      <c r="I67" s="1"/>
      <c r="J67" s="1"/>
      <c r="K67" s="1"/>
      <c r="M67" s="1"/>
    </row>
    <row r="68" spans="2:17" ht="12.75" customHeight="1" x14ac:dyDescent="0.25">
      <c r="O68" s="37"/>
      <c r="P68" s="37"/>
      <c r="Q68" s="37"/>
    </row>
    <row r="69" spans="2:17" ht="12.75" customHeight="1" x14ac:dyDescent="0.25">
      <c r="I69" s="37"/>
      <c r="J69" s="37"/>
      <c r="K69" s="37"/>
    </row>
    <row r="70" spans="2:17" ht="12.75" customHeight="1" x14ac:dyDescent="0.25">
      <c r="I70" s="37"/>
      <c r="J70" s="37"/>
      <c r="K70" s="37"/>
    </row>
    <row r="71" spans="2:17" ht="12.75" customHeight="1" x14ac:dyDescent="0.25"/>
    <row r="72" spans="2:17" ht="12.75" customHeight="1" x14ac:dyDescent="0.25"/>
    <row r="73" spans="2:17" ht="12.75" customHeight="1" x14ac:dyDescent="0.25"/>
    <row r="74" spans="2:17" ht="12.75" customHeight="1" x14ac:dyDescent="0.25"/>
    <row r="75" spans="2:17" ht="12.75" customHeight="1" x14ac:dyDescent="0.25"/>
    <row r="76" spans="2:17" ht="12.75" customHeight="1" x14ac:dyDescent="0.25"/>
    <row r="77" spans="2:17" ht="12.75" customHeight="1" x14ac:dyDescent="0.25"/>
    <row r="78" spans="2:17" ht="12.75" customHeight="1" x14ac:dyDescent="0.25"/>
    <row r="79" spans="2:17" ht="12.75" customHeight="1" x14ac:dyDescent="0.25"/>
    <row r="80" spans="2:17"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sheetData>
  <sortState ref="C8:E67">
    <sortCondition ref="E8:E67"/>
    <sortCondition ref="D8:D67"/>
    <sortCondition ref="C8:C67"/>
  </sortState>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113"/>
  <sheetViews>
    <sheetView workbookViewId="0">
      <selection activeCell="H25" sqref="H25"/>
    </sheetView>
  </sheetViews>
  <sheetFormatPr baseColWidth="10" defaultRowHeight="12.75" x14ac:dyDescent="0.25"/>
  <cols>
    <col min="1" max="1" width="5.7109375" style="1" customWidth="1"/>
    <col min="2" max="2" width="5.7109375" style="8" customWidth="1"/>
    <col min="3" max="3" width="25.7109375" style="1" customWidth="1"/>
    <col min="4" max="4" width="20" style="1" customWidth="1"/>
    <col min="5" max="5" width="14.28515625" style="1" customWidth="1"/>
    <col min="6" max="7" width="5.7109375" style="1" customWidth="1"/>
    <col min="8" max="8" width="11.42578125" style="1"/>
    <col min="9" max="10" width="5.7109375" style="1" customWidth="1"/>
    <col min="11" max="11" width="25.7109375" style="1" customWidth="1"/>
    <col min="12" max="12" width="20" style="1" customWidth="1"/>
    <col min="13" max="13" width="14.28515625" style="1" customWidth="1"/>
    <col min="14" max="14" width="11.42578125" style="1"/>
    <col min="15" max="15" width="5.7109375" style="1" customWidth="1"/>
    <col min="16" max="16" width="25.7109375" style="1" customWidth="1"/>
    <col min="17" max="17" width="20" style="1" customWidth="1"/>
    <col min="18" max="18" width="14.28515625" style="1" customWidth="1"/>
    <col min="19" max="16384" width="11.42578125" style="1"/>
  </cols>
  <sheetData>
    <row r="1" spans="2:13" ht="11.25" customHeight="1" x14ac:dyDescent="0.25"/>
    <row r="2" spans="2:13" ht="15.75" x14ac:dyDescent="0.25">
      <c r="C2" s="2" t="s">
        <v>269</v>
      </c>
      <c r="E2" s="97" t="s">
        <v>271</v>
      </c>
      <c r="F2" s="97">
        <v>2025</v>
      </c>
      <c r="J2" s="3" t="s">
        <v>258</v>
      </c>
      <c r="L2" s="12" t="s">
        <v>493</v>
      </c>
    </row>
    <row r="3" spans="2:13" ht="11.25" customHeight="1" x14ac:dyDescent="0.25"/>
    <row r="4" spans="2:13" x14ac:dyDescent="0.25">
      <c r="B4" s="1"/>
      <c r="C4" s="4" t="s">
        <v>1</v>
      </c>
      <c r="D4" s="4" t="s">
        <v>2</v>
      </c>
      <c r="E4" s="4" t="s">
        <v>3</v>
      </c>
      <c r="G4" s="90" t="s">
        <v>492</v>
      </c>
      <c r="J4" s="8"/>
      <c r="K4" s="4" t="s">
        <v>1</v>
      </c>
      <c r="L4" s="4" t="s">
        <v>2</v>
      </c>
      <c r="M4" s="4" t="s">
        <v>3</v>
      </c>
    </row>
    <row r="5" spans="2:13" ht="11.25" customHeight="1" x14ac:dyDescent="0.25">
      <c r="B5" s="1"/>
      <c r="G5" s="90" t="s">
        <v>491</v>
      </c>
      <c r="J5" s="8"/>
    </row>
    <row r="6" spans="2:13" x14ac:dyDescent="0.25">
      <c r="B6" s="25">
        <v>1</v>
      </c>
      <c r="C6" s="17" t="s">
        <v>6</v>
      </c>
      <c r="D6" s="18" t="s">
        <v>7</v>
      </c>
      <c r="E6" s="18" t="s">
        <v>8</v>
      </c>
      <c r="I6" s="10"/>
      <c r="J6" s="25">
        <v>1</v>
      </c>
      <c r="K6" s="41" t="s">
        <v>414</v>
      </c>
      <c r="L6" s="76" t="s">
        <v>79</v>
      </c>
      <c r="M6" s="18" t="s">
        <v>79</v>
      </c>
    </row>
    <row r="7" spans="2:13" x14ac:dyDescent="0.25">
      <c r="B7" s="25">
        <f t="shared" ref="B7:B70" si="0">B6+1</f>
        <v>2</v>
      </c>
      <c r="C7" s="17" t="s">
        <v>484</v>
      </c>
      <c r="D7" s="18" t="s">
        <v>10</v>
      </c>
      <c r="E7" s="18" t="s">
        <v>8</v>
      </c>
      <c r="I7" s="10"/>
      <c r="J7" s="25">
        <f t="shared" ref="J7:J70" si="1">J6+1</f>
        <v>2</v>
      </c>
      <c r="K7" s="41" t="s">
        <v>415</v>
      </c>
      <c r="L7" s="76" t="s">
        <v>8</v>
      </c>
      <c r="M7" s="18" t="s">
        <v>8</v>
      </c>
    </row>
    <row r="8" spans="2:13" x14ac:dyDescent="0.25">
      <c r="B8" s="25">
        <f t="shared" si="0"/>
        <v>3</v>
      </c>
      <c r="C8" s="40" t="s">
        <v>91</v>
      </c>
      <c r="D8" s="39" t="s">
        <v>92</v>
      </c>
      <c r="E8" s="39" t="s">
        <v>8</v>
      </c>
      <c r="J8" s="25">
        <f t="shared" si="1"/>
        <v>3</v>
      </c>
      <c r="K8" s="41" t="s">
        <v>416</v>
      </c>
      <c r="L8" s="76" t="s">
        <v>417</v>
      </c>
      <c r="M8" s="18" t="s">
        <v>8</v>
      </c>
    </row>
    <row r="9" spans="2:13" x14ac:dyDescent="0.25">
      <c r="B9" s="25">
        <f t="shared" si="0"/>
        <v>4</v>
      </c>
      <c r="C9" s="40" t="s">
        <v>21</v>
      </c>
      <c r="D9" s="39" t="s">
        <v>62</v>
      </c>
      <c r="E9" s="39" t="s">
        <v>8</v>
      </c>
      <c r="J9" s="25">
        <f t="shared" si="1"/>
        <v>4</v>
      </c>
      <c r="K9" s="17" t="s">
        <v>6</v>
      </c>
      <c r="L9" s="18" t="s">
        <v>7</v>
      </c>
      <c r="M9" s="18" t="s">
        <v>8</v>
      </c>
    </row>
    <row r="10" spans="2:13" x14ac:dyDescent="0.25">
      <c r="B10" s="25">
        <f t="shared" si="0"/>
        <v>5</v>
      </c>
      <c r="C10" s="40" t="s">
        <v>93</v>
      </c>
      <c r="D10" s="39" t="s">
        <v>93</v>
      </c>
      <c r="E10" s="39" t="s">
        <v>8</v>
      </c>
      <c r="J10" s="25">
        <f t="shared" si="1"/>
        <v>5</v>
      </c>
      <c r="K10" s="17" t="s">
        <v>484</v>
      </c>
      <c r="L10" s="18" t="s">
        <v>10</v>
      </c>
      <c r="M10" s="18" t="s">
        <v>8</v>
      </c>
    </row>
    <row r="11" spans="2:13" x14ac:dyDescent="0.25">
      <c r="B11" s="25">
        <f t="shared" si="0"/>
        <v>6</v>
      </c>
      <c r="C11" s="17" t="s">
        <v>12</v>
      </c>
      <c r="D11" s="18" t="s">
        <v>13</v>
      </c>
      <c r="E11" s="18" t="s">
        <v>8</v>
      </c>
      <c r="J11" s="25">
        <f t="shared" si="1"/>
        <v>6</v>
      </c>
      <c r="K11" s="40" t="s">
        <v>91</v>
      </c>
      <c r="L11" s="39" t="s">
        <v>92</v>
      </c>
      <c r="M11" s="39" t="s">
        <v>8</v>
      </c>
    </row>
    <row r="12" spans="2:13" x14ac:dyDescent="0.25">
      <c r="B12" s="25">
        <f t="shared" si="0"/>
        <v>7</v>
      </c>
      <c r="C12" s="42" t="s">
        <v>284</v>
      </c>
      <c r="D12" s="38" t="s">
        <v>282</v>
      </c>
      <c r="E12" s="38" t="s">
        <v>8</v>
      </c>
      <c r="J12" s="25">
        <f t="shared" si="1"/>
        <v>7</v>
      </c>
      <c r="K12" s="40" t="s">
        <v>21</v>
      </c>
      <c r="L12" s="39" t="s">
        <v>62</v>
      </c>
      <c r="M12" s="39" t="s">
        <v>8</v>
      </c>
    </row>
    <row r="13" spans="2:13" x14ac:dyDescent="0.25">
      <c r="B13" s="25">
        <f t="shared" si="0"/>
        <v>8</v>
      </c>
      <c r="C13" s="41" t="s">
        <v>53</v>
      </c>
      <c r="D13" s="76" t="s">
        <v>502</v>
      </c>
      <c r="E13" s="18" t="s">
        <v>8</v>
      </c>
      <c r="J13" s="25">
        <f t="shared" si="1"/>
        <v>8</v>
      </c>
      <c r="K13" s="40" t="s">
        <v>93</v>
      </c>
      <c r="L13" s="39" t="s">
        <v>93</v>
      </c>
      <c r="M13" s="39" t="s">
        <v>8</v>
      </c>
    </row>
    <row r="14" spans="2:13" x14ac:dyDescent="0.25">
      <c r="B14" s="25">
        <f t="shared" si="0"/>
        <v>9</v>
      </c>
      <c r="C14" s="26" t="s">
        <v>14</v>
      </c>
      <c r="D14" s="39" t="s">
        <v>15</v>
      </c>
      <c r="E14" s="39" t="s">
        <v>16</v>
      </c>
      <c r="J14" s="25">
        <f t="shared" si="1"/>
        <v>9</v>
      </c>
      <c r="K14" s="17" t="s">
        <v>12</v>
      </c>
      <c r="L14" s="18" t="s">
        <v>13</v>
      </c>
      <c r="M14" s="18" t="s">
        <v>8</v>
      </c>
    </row>
    <row r="15" spans="2:13" x14ac:dyDescent="0.25">
      <c r="B15" s="25">
        <f t="shared" si="0"/>
        <v>10</v>
      </c>
      <c r="C15" s="41" t="s">
        <v>419</v>
      </c>
      <c r="D15" s="76" t="s">
        <v>15</v>
      </c>
      <c r="E15" s="31" t="s">
        <v>16</v>
      </c>
      <c r="J15" s="25">
        <f t="shared" si="1"/>
        <v>10</v>
      </c>
      <c r="K15" s="42" t="s">
        <v>284</v>
      </c>
      <c r="L15" s="38" t="s">
        <v>282</v>
      </c>
      <c r="M15" s="38" t="s">
        <v>8</v>
      </c>
    </row>
    <row r="16" spans="2:13" x14ac:dyDescent="0.25">
      <c r="B16" s="25">
        <f t="shared" si="0"/>
        <v>11</v>
      </c>
      <c r="C16" s="17" t="s">
        <v>17</v>
      </c>
      <c r="D16" s="18" t="s">
        <v>18</v>
      </c>
      <c r="E16" s="18" t="s">
        <v>19</v>
      </c>
      <c r="J16" s="25">
        <f t="shared" si="1"/>
        <v>11</v>
      </c>
      <c r="K16" s="41" t="s">
        <v>53</v>
      </c>
      <c r="L16" s="76" t="s">
        <v>502</v>
      </c>
      <c r="M16" s="18" t="s">
        <v>8</v>
      </c>
    </row>
    <row r="17" spans="2:13" x14ac:dyDescent="0.25">
      <c r="B17" s="25">
        <f t="shared" si="0"/>
        <v>12</v>
      </c>
      <c r="C17" s="15" t="s">
        <v>21</v>
      </c>
      <c r="D17" s="16" t="s">
        <v>19</v>
      </c>
      <c r="E17" s="16" t="s">
        <v>19</v>
      </c>
      <c r="J17" s="25">
        <f t="shared" si="1"/>
        <v>12</v>
      </c>
      <c r="K17" s="41" t="s">
        <v>418</v>
      </c>
      <c r="L17" s="76" t="s">
        <v>15</v>
      </c>
      <c r="M17" s="18" t="s">
        <v>16</v>
      </c>
    </row>
    <row r="18" spans="2:13" x14ac:dyDescent="0.25">
      <c r="B18" s="25">
        <f t="shared" si="0"/>
        <v>13</v>
      </c>
      <c r="C18" s="26" t="s">
        <v>42</v>
      </c>
      <c r="D18" s="39" t="s">
        <v>19</v>
      </c>
      <c r="E18" s="39" t="s">
        <v>19</v>
      </c>
      <c r="J18" s="25">
        <f t="shared" si="1"/>
        <v>13</v>
      </c>
      <c r="K18" s="26" t="s">
        <v>14</v>
      </c>
      <c r="L18" s="39" t="s">
        <v>15</v>
      </c>
      <c r="M18" s="39" t="s">
        <v>16</v>
      </c>
    </row>
    <row r="19" spans="2:13" x14ac:dyDescent="0.25">
      <c r="B19" s="25">
        <f t="shared" si="0"/>
        <v>14</v>
      </c>
      <c r="C19" s="40" t="s">
        <v>83</v>
      </c>
      <c r="D19" s="39" t="s">
        <v>84</v>
      </c>
      <c r="E19" s="39" t="s">
        <v>19</v>
      </c>
      <c r="J19" s="25">
        <f t="shared" si="1"/>
        <v>14</v>
      </c>
      <c r="K19" s="41" t="s">
        <v>419</v>
      </c>
      <c r="L19" s="76" t="s">
        <v>15</v>
      </c>
      <c r="M19" s="31" t="s">
        <v>16</v>
      </c>
    </row>
    <row r="20" spans="2:13" x14ac:dyDescent="0.25">
      <c r="B20" s="25">
        <f t="shared" si="0"/>
        <v>15</v>
      </c>
      <c r="C20" s="17" t="s">
        <v>37</v>
      </c>
      <c r="D20" s="18" t="s">
        <v>84</v>
      </c>
      <c r="E20" s="18" t="s">
        <v>19</v>
      </c>
      <c r="J20" s="25">
        <f t="shared" si="1"/>
        <v>15</v>
      </c>
      <c r="K20" s="17" t="s">
        <v>17</v>
      </c>
      <c r="L20" s="18" t="s">
        <v>18</v>
      </c>
      <c r="M20" s="18" t="s">
        <v>19</v>
      </c>
    </row>
    <row r="21" spans="2:13" x14ac:dyDescent="0.25">
      <c r="B21" s="25">
        <f t="shared" si="0"/>
        <v>16</v>
      </c>
      <c r="C21" s="41" t="s">
        <v>86</v>
      </c>
      <c r="D21" s="39" t="s">
        <v>87</v>
      </c>
      <c r="E21" s="39" t="s">
        <v>87</v>
      </c>
      <c r="J21" s="25">
        <f t="shared" si="1"/>
        <v>16</v>
      </c>
      <c r="K21" s="15" t="s">
        <v>21</v>
      </c>
      <c r="L21" s="16" t="s">
        <v>19</v>
      </c>
      <c r="M21" s="16" t="s">
        <v>19</v>
      </c>
    </row>
    <row r="22" spans="2:13" x14ac:dyDescent="0.25">
      <c r="B22" s="25">
        <f t="shared" si="0"/>
        <v>17</v>
      </c>
      <c r="C22" s="17" t="s">
        <v>12</v>
      </c>
      <c r="D22" s="18" t="s">
        <v>87</v>
      </c>
      <c r="E22" s="18" t="s">
        <v>87</v>
      </c>
      <c r="J22" s="25">
        <f t="shared" si="1"/>
        <v>17</v>
      </c>
      <c r="K22" s="26" t="s">
        <v>42</v>
      </c>
      <c r="L22" s="39" t="s">
        <v>19</v>
      </c>
      <c r="M22" s="39" t="s">
        <v>19</v>
      </c>
    </row>
    <row r="23" spans="2:13" x14ac:dyDescent="0.25">
      <c r="B23" s="25">
        <f t="shared" si="0"/>
        <v>18</v>
      </c>
      <c r="C23" s="17" t="s">
        <v>23</v>
      </c>
      <c r="D23" s="18" t="s">
        <v>24</v>
      </c>
      <c r="E23" s="18" t="s">
        <v>25</v>
      </c>
      <c r="J23" s="25">
        <f t="shared" si="1"/>
        <v>18</v>
      </c>
      <c r="K23" s="40" t="s">
        <v>83</v>
      </c>
      <c r="L23" s="39" t="s">
        <v>84</v>
      </c>
      <c r="M23" s="39" t="s">
        <v>19</v>
      </c>
    </row>
    <row r="24" spans="2:13" x14ac:dyDescent="0.25">
      <c r="B24" s="25">
        <f t="shared" si="0"/>
        <v>19</v>
      </c>
      <c r="C24" s="41" t="s">
        <v>420</v>
      </c>
      <c r="D24" s="76" t="s">
        <v>29</v>
      </c>
      <c r="E24" s="18" t="s">
        <v>29</v>
      </c>
      <c r="J24" s="25">
        <f t="shared" si="1"/>
        <v>19</v>
      </c>
      <c r="K24" s="40" t="s">
        <v>37</v>
      </c>
      <c r="L24" s="39" t="s">
        <v>84</v>
      </c>
      <c r="M24" s="39" t="s">
        <v>19</v>
      </c>
    </row>
    <row r="25" spans="2:13" x14ac:dyDescent="0.25">
      <c r="B25" s="25">
        <f t="shared" si="0"/>
        <v>20</v>
      </c>
      <c r="C25" s="17" t="s">
        <v>28</v>
      </c>
      <c r="D25" s="18" t="s">
        <v>29</v>
      </c>
      <c r="E25" s="18" t="s">
        <v>29</v>
      </c>
      <c r="J25" s="25">
        <f t="shared" si="1"/>
        <v>20</v>
      </c>
      <c r="K25" s="41" t="s">
        <v>63</v>
      </c>
      <c r="L25" s="76" t="s">
        <v>87</v>
      </c>
      <c r="M25" s="18" t="s">
        <v>87</v>
      </c>
    </row>
    <row r="26" spans="2:13" x14ac:dyDescent="0.25">
      <c r="B26" s="25">
        <f t="shared" si="0"/>
        <v>21</v>
      </c>
      <c r="C26" s="17" t="s">
        <v>31</v>
      </c>
      <c r="D26" s="18" t="s">
        <v>32</v>
      </c>
      <c r="E26" s="18" t="s">
        <v>29</v>
      </c>
      <c r="J26" s="25">
        <f t="shared" si="1"/>
        <v>21</v>
      </c>
      <c r="K26" s="41" t="s">
        <v>86</v>
      </c>
      <c r="L26" s="39" t="s">
        <v>87</v>
      </c>
      <c r="M26" s="39" t="s">
        <v>87</v>
      </c>
    </row>
    <row r="27" spans="2:13" x14ac:dyDescent="0.25">
      <c r="B27" s="25">
        <f t="shared" si="0"/>
        <v>22</v>
      </c>
      <c r="C27" s="17" t="s">
        <v>34</v>
      </c>
      <c r="D27" s="18" t="s">
        <v>35</v>
      </c>
      <c r="E27" s="18" t="s">
        <v>36</v>
      </c>
      <c r="J27" s="25">
        <f t="shared" si="1"/>
        <v>22</v>
      </c>
      <c r="K27" s="40" t="s">
        <v>12</v>
      </c>
      <c r="L27" s="39" t="s">
        <v>87</v>
      </c>
      <c r="M27" s="39" t="s">
        <v>87</v>
      </c>
    </row>
    <row r="28" spans="2:13" x14ac:dyDescent="0.25">
      <c r="B28" s="25">
        <f t="shared" si="0"/>
        <v>23</v>
      </c>
      <c r="C28" s="17" t="s">
        <v>36</v>
      </c>
      <c r="D28" s="18" t="s">
        <v>35</v>
      </c>
      <c r="E28" s="18" t="s">
        <v>36</v>
      </c>
      <c r="J28" s="25">
        <f t="shared" si="1"/>
        <v>23</v>
      </c>
      <c r="K28" s="17" t="s">
        <v>23</v>
      </c>
      <c r="L28" s="18" t="s">
        <v>24</v>
      </c>
      <c r="M28" s="18" t="s">
        <v>25</v>
      </c>
    </row>
    <row r="29" spans="2:13" x14ac:dyDescent="0.25">
      <c r="B29" s="25">
        <f t="shared" si="0"/>
        <v>24</v>
      </c>
      <c r="C29" s="26" t="s">
        <v>26</v>
      </c>
      <c r="D29" s="39" t="s">
        <v>27</v>
      </c>
      <c r="E29" s="39" t="s">
        <v>27</v>
      </c>
      <c r="G29" s="9"/>
      <c r="J29" s="25">
        <f t="shared" si="1"/>
        <v>24</v>
      </c>
      <c r="K29" s="41" t="s">
        <v>420</v>
      </c>
      <c r="L29" s="76" t="s">
        <v>29</v>
      </c>
      <c r="M29" s="18" t="s">
        <v>29</v>
      </c>
    </row>
    <row r="30" spans="2:13" x14ac:dyDescent="0.25">
      <c r="B30" s="25">
        <f t="shared" si="0"/>
        <v>25</v>
      </c>
      <c r="C30" s="30" t="s">
        <v>430</v>
      </c>
      <c r="D30" s="31" t="s">
        <v>38</v>
      </c>
      <c r="E30" s="18" t="s">
        <v>27</v>
      </c>
      <c r="J30" s="25">
        <f t="shared" si="1"/>
        <v>25</v>
      </c>
      <c r="K30" s="17" t="s">
        <v>28</v>
      </c>
      <c r="L30" s="18" t="s">
        <v>29</v>
      </c>
      <c r="M30" s="18" t="s">
        <v>29</v>
      </c>
    </row>
    <row r="31" spans="2:13" x14ac:dyDescent="0.25">
      <c r="B31" s="25">
        <f t="shared" si="0"/>
        <v>26</v>
      </c>
      <c r="C31" s="17" t="s">
        <v>40</v>
      </c>
      <c r="D31" s="18" t="s">
        <v>41</v>
      </c>
      <c r="E31" s="18" t="s">
        <v>27</v>
      </c>
      <c r="J31" s="25">
        <f t="shared" si="1"/>
        <v>26</v>
      </c>
      <c r="K31" s="17" t="s">
        <v>31</v>
      </c>
      <c r="L31" s="18" t="s">
        <v>32</v>
      </c>
      <c r="M31" s="18" t="s">
        <v>29</v>
      </c>
    </row>
    <row r="32" spans="2:13" x14ac:dyDescent="0.25">
      <c r="B32" s="25">
        <f t="shared" si="0"/>
        <v>27</v>
      </c>
      <c r="C32" s="40" t="s">
        <v>53</v>
      </c>
      <c r="D32" s="39" t="s">
        <v>54</v>
      </c>
      <c r="E32" s="39" t="s">
        <v>27</v>
      </c>
      <c r="J32" s="25">
        <f t="shared" si="1"/>
        <v>27</v>
      </c>
      <c r="K32" s="17" t="s">
        <v>34</v>
      </c>
      <c r="L32" s="18" t="s">
        <v>35</v>
      </c>
      <c r="M32" s="18" t="s">
        <v>36</v>
      </c>
    </row>
    <row r="33" spans="2:13" x14ac:dyDescent="0.25">
      <c r="B33" s="25">
        <f t="shared" si="0"/>
        <v>28</v>
      </c>
      <c r="C33" s="17" t="s">
        <v>262</v>
      </c>
      <c r="D33" s="18" t="s">
        <v>54</v>
      </c>
      <c r="E33" s="18" t="s">
        <v>27</v>
      </c>
      <c r="J33" s="25">
        <f t="shared" si="1"/>
        <v>28</v>
      </c>
      <c r="K33" s="17" t="s">
        <v>36</v>
      </c>
      <c r="L33" s="18" t="s">
        <v>35</v>
      </c>
      <c r="M33" s="18" t="s">
        <v>36</v>
      </c>
    </row>
    <row r="34" spans="2:13" x14ac:dyDescent="0.25">
      <c r="B34" s="25">
        <f t="shared" si="0"/>
        <v>29</v>
      </c>
      <c r="C34" s="41" t="s">
        <v>485</v>
      </c>
      <c r="D34" s="76" t="s">
        <v>54</v>
      </c>
      <c r="E34" s="18" t="s">
        <v>27</v>
      </c>
      <c r="J34" s="25">
        <f t="shared" si="1"/>
        <v>29</v>
      </c>
      <c r="K34" s="26" t="s">
        <v>26</v>
      </c>
      <c r="L34" s="39" t="s">
        <v>27</v>
      </c>
      <c r="M34" s="39" t="s">
        <v>27</v>
      </c>
    </row>
    <row r="35" spans="2:13" x14ac:dyDescent="0.25">
      <c r="B35" s="25">
        <f t="shared" si="0"/>
        <v>30</v>
      </c>
      <c r="C35" s="26" t="s">
        <v>4</v>
      </c>
      <c r="D35" s="39" t="s">
        <v>150</v>
      </c>
      <c r="E35" s="39" t="s">
        <v>150</v>
      </c>
      <c r="J35" s="25">
        <f t="shared" si="1"/>
        <v>30</v>
      </c>
      <c r="K35" s="17" t="s">
        <v>431</v>
      </c>
      <c r="L35" s="18" t="s">
        <v>38</v>
      </c>
      <c r="M35" s="18" t="s">
        <v>27</v>
      </c>
    </row>
    <row r="36" spans="2:13" x14ac:dyDescent="0.25">
      <c r="B36" s="25">
        <f t="shared" si="0"/>
        <v>31</v>
      </c>
      <c r="C36" s="40" t="s">
        <v>77</v>
      </c>
      <c r="D36" s="39" t="s">
        <v>150</v>
      </c>
      <c r="E36" s="39" t="s">
        <v>150</v>
      </c>
      <c r="J36" s="25">
        <f t="shared" si="1"/>
        <v>31</v>
      </c>
      <c r="K36" s="17" t="s">
        <v>40</v>
      </c>
      <c r="L36" s="18" t="s">
        <v>41</v>
      </c>
      <c r="M36" s="18" t="s">
        <v>27</v>
      </c>
    </row>
    <row r="37" spans="2:13" x14ac:dyDescent="0.25">
      <c r="B37" s="25">
        <f t="shared" si="0"/>
        <v>32</v>
      </c>
      <c r="C37" s="40" t="s">
        <v>79</v>
      </c>
      <c r="D37" s="39" t="s">
        <v>150</v>
      </c>
      <c r="E37" s="39" t="s">
        <v>150</v>
      </c>
      <c r="J37" s="25">
        <f t="shared" si="1"/>
        <v>32</v>
      </c>
      <c r="K37" s="40" t="s">
        <v>53</v>
      </c>
      <c r="L37" s="39" t="s">
        <v>54</v>
      </c>
      <c r="M37" s="39" t="s">
        <v>27</v>
      </c>
    </row>
    <row r="38" spans="2:13" x14ac:dyDescent="0.25">
      <c r="B38" s="25">
        <f t="shared" si="0"/>
        <v>33</v>
      </c>
      <c r="C38" s="40" t="s">
        <v>80</v>
      </c>
      <c r="D38" s="39" t="s">
        <v>150</v>
      </c>
      <c r="E38" s="39" t="s">
        <v>150</v>
      </c>
      <c r="J38" s="25">
        <f t="shared" si="1"/>
        <v>33</v>
      </c>
      <c r="K38" s="40" t="s">
        <v>262</v>
      </c>
      <c r="L38" s="39" t="s">
        <v>54</v>
      </c>
      <c r="M38" s="39" t="s">
        <v>27</v>
      </c>
    </row>
    <row r="39" spans="2:13" x14ac:dyDescent="0.25">
      <c r="B39" s="25">
        <f t="shared" si="0"/>
        <v>34</v>
      </c>
      <c r="C39" s="40" t="s">
        <v>265</v>
      </c>
      <c r="D39" s="39" t="s">
        <v>150</v>
      </c>
      <c r="E39" s="39" t="s">
        <v>150</v>
      </c>
      <c r="J39" s="25">
        <f t="shared" si="1"/>
        <v>34</v>
      </c>
      <c r="K39" s="41" t="s">
        <v>485</v>
      </c>
      <c r="L39" s="76" t="s">
        <v>54</v>
      </c>
      <c r="M39" s="18" t="s">
        <v>27</v>
      </c>
    </row>
    <row r="40" spans="2:13" x14ac:dyDescent="0.25">
      <c r="B40" s="25">
        <f t="shared" si="0"/>
        <v>35</v>
      </c>
      <c r="C40" s="40" t="s">
        <v>43</v>
      </c>
      <c r="D40" s="39" t="s">
        <v>150</v>
      </c>
      <c r="E40" s="39" t="s">
        <v>150</v>
      </c>
      <c r="J40" s="25">
        <f t="shared" si="1"/>
        <v>35</v>
      </c>
      <c r="K40" s="26" t="s">
        <v>4</v>
      </c>
      <c r="L40" s="39" t="s">
        <v>150</v>
      </c>
      <c r="M40" s="39" t="s">
        <v>150</v>
      </c>
    </row>
    <row r="41" spans="2:13" x14ac:dyDescent="0.25">
      <c r="B41" s="25">
        <f t="shared" si="0"/>
        <v>36</v>
      </c>
      <c r="C41" s="26" t="s">
        <v>9</v>
      </c>
      <c r="D41" s="39" t="s">
        <v>150</v>
      </c>
      <c r="E41" s="39" t="s">
        <v>150</v>
      </c>
      <c r="J41" s="25">
        <f t="shared" si="1"/>
        <v>36</v>
      </c>
      <c r="K41" s="40" t="s">
        <v>77</v>
      </c>
      <c r="L41" s="39" t="s">
        <v>150</v>
      </c>
      <c r="M41" s="39" t="s">
        <v>150</v>
      </c>
    </row>
    <row r="42" spans="2:13" x14ac:dyDescent="0.25">
      <c r="B42" s="25">
        <f t="shared" si="0"/>
        <v>37</v>
      </c>
      <c r="C42" s="40" t="s">
        <v>81</v>
      </c>
      <c r="D42" s="39" t="s">
        <v>150</v>
      </c>
      <c r="E42" s="39" t="s">
        <v>150</v>
      </c>
      <c r="J42" s="25">
        <f t="shared" si="1"/>
        <v>37</v>
      </c>
      <c r="K42" s="40" t="s">
        <v>79</v>
      </c>
      <c r="L42" s="39" t="s">
        <v>150</v>
      </c>
      <c r="M42" s="39" t="s">
        <v>150</v>
      </c>
    </row>
    <row r="43" spans="2:13" x14ac:dyDescent="0.25">
      <c r="B43" s="25">
        <f t="shared" si="0"/>
        <v>38</v>
      </c>
      <c r="C43" s="40" t="s">
        <v>57</v>
      </c>
      <c r="D43" s="39" t="s">
        <v>150</v>
      </c>
      <c r="E43" s="39" t="s">
        <v>150</v>
      </c>
      <c r="J43" s="25">
        <f t="shared" si="1"/>
        <v>38</v>
      </c>
      <c r="K43" s="40" t="s">
        <v>80</v>
      </c>
      <c r="L43" s="39" t="s">
        <v>150</v>
      </c>
      <c r="M43" s="39" t="s">
        <v>150</v>
      </c>
    </row>
    <row r="44" spans="2:13" x14ac:dyDescent="0.25">
      <c r="B44" s="25">
        <f t="shared" si="0"/>
        <v>39</v>
      </c>
      <c r="C44" s="26" t="s">
        <v>11</v>
      </c>
      <c r="D44" s="39" t="s">
        <v>150</v>
      </c>
      <c r="E44" s="39" t="s">
        <v>150</v>
      </c>
      <c r="J44" s="25">
        <f t="shared" si="1"/>
        <v>39</v>
      </c>
      <c r="K44" s="40" t="s">
        <v>265</v>
      </c>
      <c r="L44" s="39" t="s">
        <v>150</v>
      </c>
      <c r="M44" s="39" t="s">
        <v>150</v>
      </c>
    </row>
    <row r="45" spans="2:13" x14ac:dyDescent="0.25">
      <c r="B45" s="25">
        <f t="shared" si="0"/>
        <v>40</v>
      </c>
      <c r="C45" s="40" t="s">
        <v>60</v>
      </c>
      <c r="D45" s="39" t="s">
        <v>150</v>
      </c>
      <c r="E45" s="39" t="s">
        <v>150</v>
      </c>
      <c r="J45" s="25">
        <f t="shared" si="1"/>
        <v>40</v>
      </c>
      <c r="K45" s="40" t="s">
        <v>43</v>
      </c>
      <c r="L45" s="39" t="s">
        <v>150</v>
      </c>
      <c r="M45" s="39" t="s">
        <v>150</v>
      </c>
    </row>
    <row r="46" spans="2:13" x14ac:dyDescent="0.25">
      <c r="B46" s="25">
        <f t="shared" si="0"/>
        <v>41</v>
      </c>
      <c r="C46" s="40" t="s">
        <v>82</v>
      </c>
      <c r="D46" s="39" t="s">
        <v>150</v>
      </c>
      <c r="E46" s="39" t="s">
        <v>150</v>
      </c>
      <c r="J46" s="25">
        <f t="shared" si="1"/>
        <v>41</v>
      </c>
      <c r="K46" s="26" t="s">
        <v>9</v>
      </c>
      <c r="L46" s="39" t="s">
        <v>150</v>
      </c>
      <c r="M46" s="39" t="s">
        <v>150</v>
      </c>
    </row>
    <row r="47" spans="2:13" x14ac:dyDescent="0.25">
      <c r="B47" s="25">
        <f t="shared" si="0"/>
        <v>42</v>
      </c>
      <c r="C47" s="40" t="s">
        <v>101</v>
      </c>
      <c r="D47" s="39" t="s">
        <v>150</v>
      </c>
      <c r="E47" s="39" t="s">
        <v>150</v>
      </c>
      <c r="J47" s="25">
        <f t="shared" si="1"/>
        <v>42</v>
      </c>
      <c r="K47" s="40" t="s">
        <v>81</v>
      </c>
      <c r="L47" s="39" t="s">
        <v>150</v>
      </c>
      <c r="M47" s="39" t="s">
        <v>150</v>
      </c>
    </row>
    <row r="48" spans="2:13" x14ac:dyDescent="0.25">
      <c r="B48" s="25">
        <f t="shared" si="0"/>
        <v>43</v>
      </c>
      <c r="C48" s="26" t="s">
        <v>20</v>
      </c>
      <c r="D48" s="39" t="s">
        <v>150</v>
      </c>
      <c r="E48" s="39" t="s">
        <v>150</v>
      </c>
      <c r="J48" s="25">
        <f t="shared" si="1"/>
        <v>43</v>
      </c>
      <c r="K48" s="40" t="s">
        <v>57</v>
      </c>
      <c r="L48" s="39" t="s">
        <v>150</v>
      </c>
      <c r="M48" s="39" t="s">
        <v>150</v>
      </c>
    </row>
    <row r="49" spans="2:13" x14ac:dyDescent="0.25">
      <c r="B49" s="25">
        <f t="shared" si="0"/>
        <v>44</v>
      </c>
      <c r="C49" s="26" t="s">
        <v>22</v>
      </c>
      <c r="D49" s="39" t="s">
        <v>150</v>
      </c>
      <c r="E49" s="39" t="s">
        <v>150</v>
      </c>
      <c r="J49" s="25">
        <f t="shared" si="1"/>
        <v>44</v>
      </c>
      <c r="K49" s="26" t="s">
        <v>11</v>
      </c>
      <c r="L49" s="39" t="s">
        <v>150</v>
      </c>
      <c r="M49" s="39" t="s">
        <v>150</v>
      </c>
    </row>
    <row r="50" spans="2:13" x14ac:dyDescent="0.25">
      <c r="B50" s="25">
        <f t="shared" si="0"/>
        <v>45</v>
      </c>
      <c r="C50" s="41" t="s">
        <v>85</v>
      </c>
      <c r="D50" s="39" t="s">
        <v>150</v>
      </c>
      <c r="E50" s="39" t="s">
        <v>150</v>
      </c>
      <c r="J50" s="25">
        <f t="shared" si="1"/>
        <v>45</v>
      </c>
      <c r="K50" s="40" t="s">
        <v>60</v>
      </c>
      <c r="L50" s="39" t="s">
        <v>150</v>
      </c>
      <c r="M50" s="39" t="s">
        <v>150</v>
      </c>
    </row>
    <row r="51" spans="2:13" x14ac:dyDescent="0.25">
      <c r="B51" s="25">
        <f t="shared" si="0"/>
        <v>46</v>
      </c>
      <c r="C51" s="26" t="s">
        <v>283</v>
      </c>
      <c r="D51" s="39" t="s">
        <v>150</v>
      </c>
      <c r="E51" s="39" t="s">
        <v>150</v>
      </c>
      <c r="J51" s="25">
        <f t="shared" si="1"/>
        <v>46</v>
      </c>
      <c r="K51" s="40" t="s">
        <v>82</v>
      </c>
      <c r="L51" s="39" t="s">
        <v>150</v>
      </c>
      <c r="M51" s="39" t="s">
        <v>150</v>
      </c>
    </row>
    <row r="52" spans="2:13" x14ac:dyDescent="0.25">
      <c r="B52" s="25">
        <f t="shared" si="0"/>
        <v>47</v>
      </c>
      <c r="C52" s="26" t="s">
        <v>30</v>
      </c>
      <c r="D52" s="39" t="s">
        <v>150</v>
      </c>
      <c r="E52" s="39" t="s">
        <v>150</v>
      </c>
      <c r="J52" s="25">
        <f t="shared" si="1"/>
        <v>47</v>
      </c>
      <c r="K52" s="40" t="s">
        <v>101</v>
      </c>
      <c r="L52" s="39" t="s">
        <v>150</v>
      </c>
      <c r="M52" s="39" t="s">
        <v>150</v>
      </c>
    </row>
    <row r="53" spans="2:13" x14ac:dyDescent="0.25">
      <c r="B53" s="25">
        <f t="shared" si="0"/>
        <v>48</v>
      </c>
      <c r="C53" s="40" t="s">
        <v>432</v>
      </c>
      <c r="D53" s="39" t="s">
        <v>150</v>
      </c>
      <c r="E53" s="39" t="s">
        <v>150</v>
      </c>
      <c r="J53" s="25">
        <f t="shared" si="1"/>
        <v>48</v>
      </c>
      <c r="K53" s="26" t="s">
        <v>20</v>
      </c>
      <c r="L53" s="39" t="s">
        <v>150</v>
      </c>
      <c r="M53" s="39" t="s">
        <v>150</v>
      </c>
    </row>
    <row r="54" spans="2:13" x14ac:dyDescent="0.25">
      <c r="B54" s="25">
        <f t="shared" si="0"/>
        <v>49</v>
      </c>
      <c r="C54" s="40" t="s">
        <v>88</v>
      </c>
      <c r="D54" s="39" t="s">
        <v>150</v>
      </c>
      <c r="E54" s="39" t="s">
        <v>150</v>
      </c>
      <c r="J54" s="25">
        <f t="shared" si="1"/>
        <v>49</v>
      </c>
      <c r="K54" s="26" t="s">
        <v>22</v>
      </c>
      <c r="L54" s="39" t="s">
        <v>150</v>
      </c>
      <c r="M54" s="39" t="s">
        <v>150</v>
      </c>
    </row>
    <row r="55" spans="2:13" x14ac:dyDescent="0.25">
      <c r="B55" s="25">
        <f t="shared" si="0"/>
        <v>50</v>
      </c>
      <c r="C55" s="40" t="s">
        <v>65</v>
      </c>
      <c r="D55" s="39" t="s">
        <v>150</v>
      </c>
      <c r="E55" s="39" t="s">
        <v>150</v>
      </c>
      <c r="J55" s="25">
        <f t="shared" si="1"/>
        <v>50</v>
      </c>
      <c r="K55" s="41" t="s">
        <v>85</v>
      </c>
      <c r="L55" s="39" t="s">
        <v>150</v>
      </c>
      <c r="M55" s="39" t="s">
        <v>150</v>
      </c>
    </row>
    <row r="56" spans="2:13" x14ac:dyDescent="0.25">
      <c r="B56" s="25">
        <f t="shared" si="0"/>
        <v>51</v>
      </c>
      <c r="C56" s="40" t="s">
        <v>267</v>
      </c>
      <c r="D56" s="39" t="s">
        <v>150</v>
      </c>
      <c r="E56" s="39" t="s">
        <v>150</v>
      </c>
      <c r="J56" s="25">
        <f t="shared" si="1"/>
        <v>51</v>
      </c>
      <c r="K56" s="26" t="s">
        <v>283</v>
      </c>
      <c r="L56" s="39" t="s">
        <v>150</v>
      </c>
      <c r="M56" s="39" t="s">
        <v>150</v>
      </c>
    </row>
    <row r="57" spans="2:13" x14ac:dyDescent="0.25">
      <c r="B57" s="25">
        <f t="shared" si="0"/>
        <v>52</v>
      </c>
      <c r="C57" s="26" t="s">
        <v>33</v>
      </c>
      <c r="D57" s="39" t="s">
        <v>150</v>
      </c>
      <c r="E57" s="39" t="s">
        <v>150</v>
      </c>
      <c r="J57" s="25">
        <f t="shared" si="1"/>
        <v>52</v>
      </c>
      <c r="K57" s="26" t="s">
        <v>30</v>
      </c>
      <c r="L57" s="39" t="s">
        <v>150</v>
      </c>
      <c r="M57" s="39" t="s">
        <v>150</v>
      </c>
    </row>
    <row r="58" spans="2:13" x14ac:dyDescent="0.25">
      <c r="B58" s="25">
        <f t="shared" si="0"/>
        <v>53</v>
      </c>
      <c r="C58" s="40" t="s">
        <v>89</v>
      </c>
      <c r="D58" s="39" t="s">
        <v>150</v>
      </c>
      <c r="E58" s="39" t="s">
        <v>150</v>
      </c>
      <c r="J58" s="25">
        <f t="shared" si="1"/>
        <v>53</v>
      </c>
      <c r="K58" s="40" t="s">
        <v>432</v>
      </c>
      <c r="L58" s="39" t="s">
        <v>150</v>
      </c>
      <c r="M58" s="39" t="s">
        <v>150</v>
      </c>
    </row>
    <row r="59" spans="2:13" x14ac:dyDescent="0.25">
      <c r="B59" s="25">
        <f t="shared" si="0"/>
        <v>54</v>
      </c>
      <c r="C59" s="40" t="s">
        <v>90</v>
      </c>
      <c r="D59" s="39" t="s">
        <v>150</v>
      </c>
      <c r="E59" s="39" t="s">
        <v>150</v>
      </c>
      <c r="J59" s="25">
        <f t="shared" si="1"/>
        <v>54</v>
      </c>
      <c r="K59" s="40" t="s">
        <v>88</v>
      </c>
      <c r="L59" s="39" t="s">
        <v>150</v>
      </c>
      <c r="M59" s="39" t="s">
        <v>150</v>
      </c>
    </row>
    <row r="60" spans="2:13" x14ac:dyDescent="0.25">
      <c r="B60" s="25">
        <f t="shared" si="0"/>
        <v>55</v>
      </c>
      <c r="C60" s="40" t="s">
        <v>67</v>
      </c>
      <c r="D60" s="39" t="s">
        <v>150</v>
      </c>
      <c r="E60" s="39" t="s">
        <v>150</v>
      </c>
      <c r="J60" s="25">
        <f t="shared" si="1"/>
        <v>55</v>
      </c>
      <c r="K60" s="40" t="s">
        <v>65</v>
      </c>
      <c r="L60" s="39" t="s">
        <v>150</v>
      </c>
      <c r="M60" s="39" t="s">
        <v>150</v>
      </c>
    </row>
    <row r="61" spans="2:13" x14ac:dyDescent="0.25">
      <c r="B61" s="25">
        <f t="shared" si="0"/>
        <v>56</v>
      </c>
      <c r="C61" s="26" t="s">
        <v>259</v>
      </c>
      <c r="D61" s="39" t="s">
        <v>150</v>
      </c>
      <c r="E61" s="39" t="s">
        <v>150</v>
      </c>
      <c r="J61" s="25">
        <f t="shared" si="1"/>
        <v>56</v>
      </c>
      <c r="K61" s="40" t="s">
        <v>267</v>
      </c>
      <c r="L61" s="39" t="s">
        <v>150</v>
      </c>
      <c r="M61" s="39" t="s">
        <v>150</v>
      </c>
    </row>
    <row r="62" spans="2:13" x14ac:dyDescent="0.25">
      <c r="B62" s="25">
        <f t="shared" si="0"/>
        <v>57</v>
      </c>
      <c r="C62" s="26" t="s">
        <v>37</v>
      </c>
      <c r="D62" s="39" t="s">
        <v>150</v>
      </c>
      <c r="E62" s="39" t="s">
        <v>150</v>
      </c>
      <c r="J62" s="25">
        <f t="shared" si="1"/>
        <v>57</v>
      </c>
      <c r="K62" s="26" t="s">
        <v>33</v>
      </c>
      <c r="L62" s="39" t="s">
        <v>150</v>
      </c>
      <c r="M62" s="39" t="s">
        <v>150</v>
      </c>
    </row>
    <row r="63" spans="2:13" x14ac:dyDescent="0.25">
      <c r="B63" s="25">
        <f t="shared" si="0"/>
        <v>58</v>
      </c>
      <c r="C63" s="40" t="s">
        <v>257</v>
      </c>
      <c r="D63" s="39" t="s">
        <v>150</v>
      </c>
      <c r="E63" s="39" t="s">
        <v>150</v>
      </c>
      <c r="J63" s="25">
        <f t="shared" si="1"/>
        <v>58</v>
      </c>
      <c r="K63" s="40" t="s">
        <v>89</v>
      </c>
      <c r="L63" s="39" t="s">
        <v>150</v>
      </c>
      <c r="M63" s="39" t="s">
        <v>150</v>
      </c>
    </row>
    <row r="64" spans="2:13" x14ac:dyDescent="0.25">
      <c r="B64" s="25">
        <f t="shared" si="0"/>
        <v>59</v>
      </c>
      <c r="C64" s="26" t="s">
        <v>39</v>
      </c>
      <c r="D64" s="39" t="s">
        <v>150</v>
      </c>
      <c r="E64" s="39" t="s">
        <v>150</v>
      </c>
      <c r="J64" s="25">
        <f t="shared" si="1"/>
        <v>59</v>
      </c>
      <c r="K64" s="78" t="s">
        <v>90</v>
      </c>
      <c r="L64" s="79" t="s">
        <v>150</v>
      </c>
      <c r="M64" s="79" t="s">
        <v>150</v>
      </c>
    </row>
    <row r="65" spans="2:13" x14ac:dyDescent="0.25">
      <c r="B65" s="25">
        <f t="shared" si="0"/>
        <v>60</v>
      </c>
      <c r="C65" s="78" t="s">
        <v>95</v>
      </c>
      <c r="D65" s="79" t="s">
        <v>150</v>
      </c>
      <c r="E65" s="79" t="s">
        <v>150</v>
      </c>
      <c r="J65" s="25">
        <f t="shared" si="1"/>
        <v>60</v>
      </c>
      <c r="K65" s="40" t="s">
        <v>67</v>
      </c>
      <c r="L65" s="39" t="s">
        <v>150</v>
      </c>
      <c r="M65" s="39" t="s">
        <v>150</v>
      </c>
    </row>
    <row r="66" spans="2:13" x14ac:dyDescent="0.25">
      <c r="B66" s="25">
        <f t="shared" si="0"/>
        <v>61</v>
      </c>
      <c r="C66" s="40" t="s">
        <v>96</v>
      </c>
      <c r="D66" s="39" t="s">
        <v>150</v>
      </c>
      <c r="E66" s="39" t="s">
        <v>150</v>
      </c>
      <c r="J66" s="25">
        <f t="shared" si="1"/>
        <v>61</v>
      </c>
      <c r="K66" s="26" t="s">
        <v>259</v>
      </c>
      <c r="L66" s="39" t="s">
        <v>150</v>
      </c>
      <c r="M66" s="39" t="s">
        <v>150</v>
      </c>
    </row>
    <row r="67" spans="2:13" x14ac:dyDescent="0.25">
      <c r="B67" s="25">
        <f t="shared" si="0"/>
        <v>62</v>
      </c>
      <c r="C67" s="40" t="s">
        <v>6</v>
      </c>
      <c r="D67" s="39" t="s">
        <v>150</v>
      </c>
      <c r="E67" s="39" t="s">
        <v>150</v>
      </c>
      <c r="J67" s="25">
        <f t="shared" si="1"/>
        <v>62</v>
      </c>
      <c r="K67" s="26" t="s">
        <v>37</v>
      </c>
      <c r="L67" s="39" t="s">
        <v>150</v>
      </c>
      <c r="M67" s="39" t="s">
        <v>150</v>
      </c>
    </row>
    <row r="68" spans="2:13" x14ac:dyDescent="0.25">
      <c r="B68" s="25">
        <f t="shared" si="0"/>
        <v>63</v>
      </c>
      <c r="C68" s="40" t="s">
        <v>72</v>
      </c>
      <c r="D68" s="39" t="s">
        <v>150</v>
      </c>
      <c r="E68" s="39" t="s">
        <v>150</v>
      </c>
      <c r="J68" s="25">
        <f t="shared" si="1"/>
        <v>63</v>
      </c>
      <c r="K68" s="40" t="s">
        <v>257</v>
      </c>
      <c r="L68" s="39" t="s">
        <v>150</v>
      </c>
      <c r="M68" s="39" t="s">
        <v>150</v>
      </c>
    </row>
    <row r="69" spans="2:13" x14ac:dyDescent="0.25">
      <c r="B69" s="25">
        <f t="shared" si="0"/>
        <v>64</v>
      </c>
      <c r="C69" s="40" t="s">
        <v>73</v>
      </c>
      <c r="D69" s="39" t="s">
        <v>150</v>
      </c>
      <c r="E69" s="39" t="s">
        <v>150</v>
      </c>
      <c r="J69" s="25">
        <f t="shared" si="1"/>
        <v>64</v>
      </c>
      <c r="K69" s="26" t="s">
        <v>39</v>
      </c>
      <c r="L69" s="39" t="s">
        <v>150</v>
      </c>
      <c r="M69" s="39" t="s">
        <v>150</v>
      </c>
    </row>
    <row r="70" spans="2:13" x14ac:dyDescent="0.25">
      <c r="B70" s="25">
        <f t="shared" si="0"/>
        <v>65</v>
      </c>
      <c r="C70" s="26" t="s">
        <v>45</v>
      </c>
      <c r="D70" s="39" t="s">
        <v>150</v>
      </c>
      <c r="E70" s="39" t="s">
        <v>150</v>
      </c>
      <c r="J70" s="25">
        <f t="shared" si="1"/>
        <v>65</v>
      </c>
      <c r="K70" s="40" t="s">
        <v>95</v>
      </c>
      <c r="L70" s="39" t="s">
        <v>150</v>
      </c>
      <c r="M70" s="39" t="s">
        <v>150</v>
      </c>
    </row>
    <row r="71" spans="2:13" x14ac:dyDescent="0.25">
      <c r="B71" s="25">
        <f t="shared" ref="B71:B104" si="2">B70+1</f>
        <v>66</v>
      </c>
      <c r="C71" s="15" t="s">
        <v>411</v>
      </c>
      <c r="D71" s="16" t="s">
        <v>150</v>
      </c>
      <c r="E71" s="16" t="s">
        <v>150</v>
      </c>
      <c r="J71" s="25">
        <f t="shared" ref="J71:J113" si="3">J70+1</f>
        <v>66</v>
      </c>
      <c r="K71" s="40" t="s">
        <v>96</v>
      </c>
      <c r="L71" s="39" t="s">
        <v>150</v>
      </c>
      <c r="M71" s="39" t="s">
        <v>150</v>
      </c>
    </row>
    <row r="72" spans="2:13" x14ac:dyDescent="0.25">
      <c r="B72" s="25">
        <f t="shared" si="2"/>
        <v>67</v>
      </c>
      <c r="C72" s="26" t="s">
        <v>47</v>
      </c>
      <c r="D72" s="39" t="s">
        <v>150</v>
      </c>
      <c r="E72" s="39" t="s">
        <v>150</v>
      </c>
      <c r="J72" s="25">
        <f t="shared" si="3"/>
        <v>67</v>
      </c>
      <c r="K72" s="40" t="s">
        <v>6</v>
      </c>
      <c r="L72" s="39" t="s">
        <v>150</v>
      </c>
      <c r="M72" s="39" t="s">
        <v>150</v>
      </c>
    </row>
    <row r="73" spans="2:13" x14ac:dyDescent="0.25">
      <c r="B73" s="25">
        <f t="shared" si="2"/>
        <v>68</v>
      </c>
      <c r="C73" s="40" t="s">
        <v>99</v>
      </c>
      <c r="D73" s="39" t="s">
        <v>150</v>
      </c>
      <c r="E73" s="39" t="s">
        <v>150</v>
      </c>
      <c r="J73" s="25">
        <f t="shared" si="3"/>
        <v>68</v>
      </c>
      <c r="K73" s="40" t="s">
        <v>72</v>
      </c>
      <c r="L73" s="39" t="s">
        <v>150</v>
      </c>
      <c r="M73" s="39" t="s">
        <v>150</v>
      </c>
    </row>
    <row r="74" spans="2:13" x14ac:dyDescent="0.25">
      <c r="B74" s="25">
        <f t="shared" si="2"/>
        <v>69</v>
      </c>
      <c r="C74" s="40" t="s">
        <v>74</v>
      </c>
      <c r="D74" s="39" t="s">
        <v>150</v>
      </c>
      <c r="E74" s="39" t="s">
        <v>150</v>
      </c>
      <c r="J74" s="25">
        <f t="shared" si="3"/>
        <v>69</v>
      </c>
      <c r="K74" s="40" t="s">
        <v>73</v>
      </c>
      <c r="L74" s="39" t="s">
        <v>150</v>
      </c>
      <c r="M74" s="39" t="s">
        <v>150</v>
      </c>
    </row>
    <row r="75" spans="2:13" x14ac:dyDescent="0.25">
      <c r="B75" s="25">
        <f t="shared" si="2"/>
        <v>70</v>
      </c>
      <c r="C75" s="40" t="s">
        <v>266</v>
      </c>
      <c r="D75" s="39" t="s">
        <v>150</v>
      </c>
      <c r="E75" s="39" t="s">
        <v>150</v>
      </c>
      <c r="J75" s="25">
        <f t="shared" si="3"/>
        <v>70</v>
      </c>
      <c r="K75" s="26" t="s">
        <v>45</v>
      </c>
      <c r="L75" s="39" t="s">
        <v>150</v>
      </c>
      <c r="M75" s="39" t="s">
        <v>150</v>
      </c>
    </row>
    <row r="76" spans="2:13" x14ac:dyDescent="0.25">
      <c r="B76" s="25">
        <f t="shared" si="2"/>
        <v>71</v>
      </c>
      <c r="C76" s="40" t="s">
        <v>75</v>
      </c>
      <c r="D76" s="39" t="s">
        <v>150</v>
      </c>
      <c r="E76" s="39" t="s">
        <v>150</v>
      </c>
      <c r="J76" s="25">
        <f t="shared" si="3"/>
        <v>71</v>
      </c>
      <c r="K76" s="15" t="s">
        <v>411</v>
      </c>
      <c r="L76" s="16" t="s">
        <v>150</v>
      </c>
      <c r="M76" s="16" t="s">
        <v>150</v>
      </c>
    </row>
    <row r="77" spans="2:13" x14ac:dyDescent="0.25">
      <c r="B77" s="25">
        <f t="shared" si="2"/>
        <v>72</v>
      </c>
      <c r="C77" s="40" t="s">
        <v>76</v>
      </c>
      <c r="D77" s="39" t="s">
        <v>150</v>
      </c>
      <c r="E77" s="39" t="s">
        <v>150</v>
      </c>
      <c r="J77" s="25">
        <f t="shared" si="3"/>
        <v>72</v>
      </c>
      <c r="K77" s="26" t="s">
        <v>47</v>
      </c>
      <c r="L77" s="39" t="s">
        <v>150</v>
      </c>
      <c r="M77" s="39" t="s">
        <v>150</v>
      </c>
    </row>
    <row r="78" spans="2:13" x14ac:dyDescent="0.25">
      <c r="B78" s="25">
        <f t="shared" si="2"/>
        <v>73</v>
      </c>
      <c r="C78" s="40" t="s">
        <v>268</v>
      </c>
      <c r="D78" s="39" t="s">
        <v>150</v>
      </c>
      <c r="E78" s="39" t="s">
        <v>150</v>
      </c>
      <c r="J78" s="25">
        <f t="shared" si="3"/>
        <v>73</v>
      </c>
      <c r="K78" s="40" t="s">
        <v>99</v>
      </c>
      <c r="L78" s="39" t="s">
        <v>150</v>
      </c>
      <c r="M78" s="39" t="s">
        <v>150</v>
      </c>
    </row>
    <row r="79" spans="2:13" x14ac:dyDescent="0.25">
      <c r="B79" s="25">
        <f t="shared" si="2"/>
        <v>74</v>
      </c>
      <c r="C79" s="26" t="s">
        <v>12</v>
      </c>
      <c r="D79" s="39" t="s">
        <v>150</v>
      </c>
      <c r="E79" s="39" t="s">
        <v>150</v>
      </c>
      <c r="J79" s="25">
        <f t="shared" si="3"/>
        <v>74</v>
      </c>
      <c r="K79" s="40" t="s">
        <v>74</v>
      </c>
      <c r="L79" s="39" t="s">
        <v>150</v>
      </c>
      <c r="M79" s="39" t="s">
        <v>150</v>
      </c>
    </row>
    <row r="80" spans="2:13" x14ac:dyDescent="0.25">
      <c r="B80" s="25">
        <f t="shared" si="2"/>
        <v>75</v>
      </c>
      <c r="C80" s="41" t="s">
        <v>270</v>
      </c>
      <c r="D80" s="76" t="s">
        <v>179</v>
      </c>
      <c r="E80" s="18" t="s">
        <v>179</v>
      </c>
      <c r="J80" s="25">
        <f t="shared" si="3"/>
        <v>75</v>
      </c>
      <c r="K80" s="40" t="s">
        <v>266</v>
      </c>
      <c r="L80" s="39" t="s">
        <v>150</v>
      </c>
      <c r="M80" s="39" t="s">
        <v>150</v>
      </c>
    </row>
    <row r="81" spans="2:13" x14ac:dyDescent="0.25">
      <c r="B81" s="25">
        <f t="shared" si="2"/>
        <v>76</v>
      </c>
      <c r="C81" s="17" t="s">
        <v>43</v>
      </c>
      <c r="D81" s="18" t="s">
        <v>44</v>
      </c>
      <c r="E81" s="18" t="s">
        <v>44</v>
      </c>
      <c r="J81" s="25">
        <f t="shared" si="3"/>
        <v>76</v>
      </c>
      <c r="K81" s="40" t="s">
        <v>75</v>
      </c>
      <c r="L81" s="39" t="s">
        <v>150</v>
      </c>
      <c r="M81" s="39" t="s">
        <v>150</v>
      </c>
    </row>
    <row r="82" spans="2:13" x14ac:dyDescent="0.25">
      <c r="B82" s="25">
        <f t="shared" si="2"/>
        <v>77</v>
      </c>
      <c r="C82" s="17" t="s">
        <v>46</v>
      </c>
      <c r="D82" s="18" t="s">
        <v>44</v>
      </c>
      <c r="E82" s="18" t="s">
        <v>44</v>
      </c>
      <c r="J82" s="25">
        <f t="shared" si="3"/>
        <v>77</v>
      </c>
      <c r="K82" s="40" t="s">
        <v>76</v>
      </c>
      <c r="L82" s="39" t="s">
        <v>150</v>
      </c>
      <c r="M82" s="39" t="s">
        <v>150</v>
      </c>
    </row>
    <row r="83" spans="2:13" x14ac:dyDescent="0.25">
      <c r="B83" s="25">
        <f t="shared" si="2"/>
        <v>78</v>
      </c>
      <c r="C83" s="40" t="s">
        <v>94</v>
      </c>
      <c r="D83" s="39" t="s">
        <v>44</v>
      </c>
      <c r="E83" s="39" t="s">
        <v>44</v>
      </c>
      <c r="J83" s="25">
        <f t="shared" si="3"/>
        <v>78</v>
      </c>
      <c r="K83" s="40" t="s">
        <v>268</v>
      </c>
      <c r="L83" s="39" t="s">
        <v>150</v>
      </c>
      <c r="M83" s="39" t="s">
        <v>150</v>
      </c>
    </row>
    <row r="84" spans="2:13" x14ac:dyDescent="0.25">
      <c r="B84" s="25">
        <f t="shared" si="2"/>
        <v>79</v>
      </c>
      <c r="C84" s="30" t="s">
        <v>422</v>
      </c>
      <c r="D84" s="31" t="s">
        <v>49</v>
      </c>
      <c r="E84" s="18" t="s">
        <v>187</v>
      </c>
      <c r="J84" s="25">
        <f t="shared" si="3"/>
        <v>79</v>
      </c>
      <c r="K84" s="26" t="s">
        <v>12</v>
      </c>
      <c r="L84" s="39" t="s">
        <v>150</v>
      </c>
      <c r="M84" s="39" t="s">
        <v>150</v>
      </c>
    </row>
    <row r="85" spans="2:13" x14ac:dyDescent="0.25">
      <c r="B85" s="25">
        <f t="shared" si="2"/>
        <v>80</v>
      </c>
      <c r="C85" s="17" t="s">
        <v>48</v>
      </c>
      <c r="D85" s="18" t="s">
        <v>49</v>
      </c>
      <c r="E85" s="18" t="s">
        <v>50</v>
      </c>
      <c r="J85" s="25">
        <f t="shared" si="3"/>
        <v>80</v>
      </c>
      <c r="K85" s="41" t="s">
        <v>421</v>
      </c>
      <c r="L85" s="76" t="s">
        <v>179</v>
      </c>
      <c r="M85" s="18" t="s">
        <v>179</v>
      </c>
    </row>
    <row r="86" spans="2:13" x14ac:dyDescent="0.25">
      <c r="B86" s="25">
        <f t="shared" si="2"/>
        <v>81</v>
      </c>
      <c r="C86" s="15" t="s">
        <v>410</v>
      </c>
      <c r="D86" s="16" t="s">
        <v>51</v>
      </c>
      <c r="E86" s="16" t="s">
        <v>51</v>
      </c>
      <c r="J86" s="25">
        <f t="shared" si="3"/>
        <v>81</v>
      </c>
      <c r="K86" s="40" t="s">
        <v>270</v>
      </c>
      <c r="L86" s="39" t="s">
        <v>179</v>
      </c>
      <c r="M86" s="39" t="s">
        <v>179</v>
      </c>
    </row>
    <row r="87" spans="2:13" x14ac:dyDescent="0.25">
      <c r="B87" s="25">
        <f t="shared" si="2"/>
        <v>82</v>
      </c>
      <c r="C87" s="17" t="s">
        <v>46</v>
      </c>
      <c r="D87" s="18" t="s">
        <v>51</v>
      </c>
      <c r="E87" s="18" t="s">
        <v>51</v>
      </c>
      <c r="J87" s="25">
        <f t="shared" si="3"/>
        <v>82</v>
      </c>
      <c r="K87" s="17" t="s">
        <v>43</v>
      </c>
      <c r="L87" s="18" t="s">
        <v>44</v>
      </c>
      <c r="M87" s="18" t="s">
        <v>44</v>
      </c>
    </row>
    <row r="88" spans="2:13" x14ac:dyDescent="0.25">
      <c r="B88" s="25">
        <f t="shared" si="2"/>
        <v>83</v>
      </c>
      <c r="C88" s="17" t="s">
        <v>36</v>
      </c>
      <c r="D88" s="18" t="s">
        <v>52</v>
      </c>
      <c r="E88" s="18" t="s">
        <v>52</v>
      </c>
      <c r="J88" s="25">
        <f t="shared" si="3"/>
        <v>83</v>
      </c>
      <c r="K88" s="17" t="s">
        <v>46</v>
      </c>
      <c r="L88" s="18" t="s">
        <v>44</v>
      </c>
      <c r="M88" s="18" t="s">
        <v>44</v>
      </c>
    </row>
    <row r="89" spans="2:13" x14ac:dyDescent="0.25">
      <c r="B89" s="25">
        <f t="shared" si="2"/>
        <v>84</v>
      </c>
      <c r="C89" s="17" t="s">
        <v>56</v>
      </c>
      <c r="D89" s="18" t="s">
        <v>52</v>
      </c>
      <c r="E89" s="18" t="s">
        <v>52</v>
      </c>
      <c r="J89" s="25">
        <f t="shared" si="3"/>
        <v>84</v>
      </c>
      <c r="K89" s="40" t="s">
        <v>94</v>
      </c>
      <c r="L89" s="39" t="s">
        <v>44</v>
      </c>
      <c r="M89" s="39" t="s">
        <v>44</v>
      </c>
    </row>
    <row r="90" spans="2:13" x14ac:dyDescent="0.25">
      <c r="B90" s="25">
        <f t="shared" si="2"/>
        <v>85</v>
      </c>
      <c r="C90" s="40" t="s">
        <v>97</v>
      </c>
      <c r="D90" s="39" t="s">
        <v>52</v>
      </c>
      <c r="E90" s="39" t="s">
        <v>52</v>
      </c>
      <c r="J90" s="25">
        <f t="shared" si="3"/>
        <v>85</v>
      </c>
      <c r="K90" s="30" t="s">
        <v>422</v>
      </c>
      <c r="L90" s="31" t="s">
        <v>49</v>
      </c>
      <c r="M90" s="18" t="s">
        <v>187</v>
      </c>
    </row>
    <row r="91" spans="2:13" x14ac:dyDescent="0.25">
      <c r="B91" s="25">
        <f t="shared" si="2"/>
        <v>86</v>
      </c>
      <c r="C91" s="41" t="s">
        <v>425</v>
      </c>
      <c r="D91" s="76" t="s">
        <v>59</v>
      </c>
      <c r="E91" s="18" t="s">
        <v>59</v>
      </c>
      <c r="J91" s="25">
        <f t="shared" si="3"/>
        <v>86</v>
      </c>
      <c r="K91" s="41" t="s">
        <v>423</v>
      </c>
      <c r="L91" s="76" t="s">
        <v>424</v>
      </c>
      <c r="M91" s="18" t="s">
        <v>187</v>
      </c>
    </row>
    <row r="92" spans="2:13" x14ac:dyDescent="0.25">
      <c r="B92" s="25">
        <f t="shared" si="2"/>
        <v>87</v>
      </c>
      <c r="C92" s="41" t="s">
        <v>263</v>
      </c>
      <c r="D92" s="76" t="s">
        <v>59</v>
      </c>
      <c r="E92" s="31" t="s">
        <v>59</v>
      </c>
      <c r="J92" s="25">
        <f t="shared" si="3"/>
        <v>87</v>
      </c>
      <c r="K92" s="17" t="s">
        <v>48</v>
      </c>
      <c r="L92" s="18" t="s">
        <v>49</v>
      </c>
      <c r="M92" s="18" t="s">
        <v>50</v>
      </c>
    </row>
    <row r="93" spans="2:13" x14ac:dyDescent="0.25">
      <c r="B93" s="25">
        <f t="shared" si="2"/>
        <v>88</v>
      </c>
      <c r="C93" s="40" t="s">
        <v>98</v>
      </c>
      <c r="D93" s="39" t="s">
        <v>59</v>
      </c>
      <c r="E93" s="39" t="s">
        <v>59</v>
      </c>
      <c r="J93" s="25">
        <f t="shared" si="3"/>
        <v>88</v>
      </c>
      <c r="K93" s="15" t="s">
        <v>410</v>
      </c>
      <c r="L93" s="16" t="s">
        <v>51</v>
      </c>
      <c r="M93" s="16" t="s">
        <v>51</v>
      </c>
    </row>
    <row r="94" spans="2:13" x14ac:dyDescent="0.25">
      <c r="B94" s="25">
        <f t="shared" si="2"/>
        <v>89</v>
      </c>
      <c r="C94" s="17" t="s">
        <v>58</v>
      </c>
      <c r="D94" s="18" t="s">
        <v>59</v>
      </c>
      <c r="E94" s="18" t="s">
        <v>59</v>
      </c>
      <c r="J94" s="25">
        <f t="shared" si="3"/>
        <v>89</v>
      </c>
      <c r="K94" s="17" t="s">
        <v>46</v>
      </c>
      <c r="L94" s="18" t="s">
        <v>51</v>
      </c>
      <c r="M94" s="18" t="s">
        <v>51</v>
      </c>
    </row>
    <row r="95" spans="2:13" x14ac:dyDescent="0.25">
      <c r="B95" s="25">
        <f t="shared" si="2"/>
        <v>90</v>
      </c>
      <c r="C95" s="17" t="s">
        <v>50</v>
      </c>
      <c r="D95" s="18" t="s">
        <v>61</v>
      </c>
      <c r="E95" s="18" t="s">
        <v>61</v>
      </c>
      <c r="J95" s="25">
        <f t="shared" si="3"/>
        <v>90</v>
      </c>
      <c r="K95" s="41" t="s">
        <v>39</v>
      </c>
      <c r="L95" s="76" t="s">
        <v>51</v>
      </c>
      <c r="M95" s="31" t="s">
        <v>51</v>
      </c>
    </row>
    <row r="96" spans="2:13" x14ac:dyDescent="0.25">
      <c r="B96" s="25">
        <f t="shared" si="2"/>
        <v>91</v>
      </c>
      <c r="C96" s="17" t="s">
        <v>261</v>
      </c>
      <c r="D96" s="18" t="s">
        <v>262</v>
      </c>
      <c r="E96" s="18" t="s">
        <v>64</v>
      </c>
      <c r="J96" s="25">
        <f t="shared" si="3"/>
        <v>91</v>
      </c>
      <c r="K96" s="17" t="s">
        <v>36</v>
      </c>
      <c r="L96" s="18" t="s">
        <v>52</v>
      </c>
      <c r="M96" s="18" t="s">
        <v>52</v>
      </c>
    </row>
    <row r="97" spans="2:13" x14ac:dyDescent="0.25">
      <c r="B97" s="25">
        <f t="shared" si="2"/>
        <v>92</v>
      </c>
      <c r="C97" s="17" t="s">
        <v>264</v>
      </c>
      <c r="D97" s="18" t="s">
        <v>262</v>
      </c>
      <c r="E97" s="18" t="s">
        <v>64</v>
      </c>
      <c r="J97" s="25">
        <f t="shared" si="3"/>
        <v>92</v>
      </c>
      <c r="K97" s="17" t="s">
        <v>56</v>
      </c>
      <c r="L97" s="18" t="s">
        <v>52</v>
      </c>
      <c r="M97" s="18" t="s">
        <v>52</v>
      </c>
    </row>
    <row r="98" spans="2:13" x14ac:dyDescent="0.25">
      <c r="B98" s="25">
        <f t="shared" si="2"/>
        <v>93</v>
      </c>
      <c r="C98" s="15" t="s">
        <v>63</v>
      </c>
      <c r="D98" s="16" t="s">
        <v>64</v>
      </c>
      <c r="E98" s="16" t="s">
        <v>64</v>
      </c>
      <c r="J98" s="25">
        <f t="shared" si="3"/>
        <v>93</v>
      </c>
      <c r="K98" s="40" t="s">
        <v>97</v>
      </c>
      <c r="L98" s="39" t="s">
        <v>52</v>
      </c>
      <c r="M98" s="39" t="s">
        <v>52</v>
      </c>
    </row>
    <row r="99" spans="2:13" x14ac:dyDescent="0.25">
      <c r="B99" s="25">
        <f t="shared" si="2"/>
        <v>94</v>
      </c>
      <c r="C99" s="17" t="s">
        <v>66</v>
      </c>
      <c r="D99" s="18" t="s">
        <v>64</v>
      </c>
      <c r="E99" s="18" t="s">
        <v>64</v>
      </c>
      <c r="J99" s="25">
        <f t="shared" si="3"/>
        <v>94</v>
      </c>
      <c r="K99" s="41" t="s">
        <v>425</v>
      </c>
      <c r="L99" s="76" t="s">
        <v>59</v>
      </c>
      <c r="M99" s="18" t="s">
        <v>59</v>
      </c>
    </row>
    <row r="100" spans="2:13" x14ac:dyDescent="0.25">
      <c r="B100" s="25">
        <f t="shared" si="2"/>
        <v>95</v>
      </c>
      <c r="C100" s="17" t="s">
        <v>483</v>
      </c>
      <c r="D100" s="18" t="s">
        <v>68</v>
      </c>
      <c r="E100" s="18" t="s">
        <v>69</v>
      </c>
      <c r="J100" s="25">
        <f t="shared" si="3"/>
        <v>95</v>
      </c>
      <c r="K100" s="40" t="s">
        <v>263</v>
      </c>
      <c r="L100" s="39" t="s">
        <v>59</v>
      </c>
      <c r="M100" s="39" t="s">
        <v>59</v>
      </c>
    </row>
    <row r="101" spans="2:13" x14ac:dyDescent="0.25">
      <c r="B101" s="25">
        <f t="shared" si="2"/>
        <v>96</v>
      </c>
      <c r="C101" s="41" t="s">
        <v>426</v>
      </c>
      <c r="D101" s="76" t="s">
        <v>427</v>
      </c>
      <c r="E101" s="31" t="s">
        <v>69</v>
      </c>
      <c r="J101" s="25">
        <f t="shared" si="3"/>
        <v>96</v>
      </c>
      <c r="K101" s="40" t="s">
        <v>98</v>
      </c>
      <c r="L101" s="39" t="s">
        <v>59</v>
      </c>
      <c r="M101" s="39" t="s">
        <v>59</v>
      </c>
    </row>
    <row r="102" spans="2:13" x14ac:dyDescent="0.25">
      <c r="B102" s="25">
        <f t="shared" si="2"/>
        <v>97</v>
      </c>
      <c r="C102" s="40" t="s">
        <v>100</v>
      </c>
      <c r="D102" s="39" t="s">
        <v>71</v>
      </c>
      <c r="E102" s="39" t="s">
        <v>71</v>
      </c>
      <c r="J102" s="25">
        <f t="shared" si="3"/>
        <v>97</v>
      </c>
      <c r="K102" s="17" t="s">
        <v>58</v>
      </c>
      <c r="L102" s="18" t="s">
        <v>59</v>
      </c>
      <c r="M102" s="18" t="s">
        <v>59</v>
      </c>
    </row>
    <row r="103" spans="2:13" x14ac:dyDescent="0.25">
      <c r="B103" s="25">
        <f t="shared" si="2"/>
        <v>98</v>
      </c>
      <c r="C103" s="17" t="s">
        <v>70</v>
      </c>
      <c r="D103" s="18" t="s">
        <v>71</v>
      </c>
      <c r="E103" s="18" t="s">
        <v>71</v>
      </c>
      <c r="J103" s="25">
        <f t="shared" si="3"/>
        <v>98</v>
      </c>
      <c r="K103" s="17" t="s">
        <v>50</v>
      </c>
      <c r="L103" s="18" t="s">
        <v>61</v>
      </c>
      <c r="M103" s="18" t="s">
        <v>61</v>
      </c>
    </row>
    <row r="104" spans="2:13" x14ac:dyDescent="0.25">
      <c r="B104" s="25">
        <f t="shared" si="2"/>
        <v>99</v>
      </c>
      <c r="C104" s="17" t="s">
        <v>46</v>
      </c>
      <c r="D104" s="18" t="s">
        <v>228</v>
      </c>
      <c r="E104" s="18" t="s">
        <v>228</v>
      </c>
      <c r="J104" s="25">
        <f t="shared" si="3"/>
        <v>99</v>
      </c>
      <c r="K104" s="40" t="s">
        <v>261</v>
      </c>
      <c r="L104" s="39" t="s">
        <v>262</v>
      </c>
      <c r="M104" s="39" t="s">
        <v>180</v>
      </c>
    </row>
    <row r="105" spans="2:13" x14ac:dyDescent="0.25">
      <c r="J105" s="25">
        <f t="shared" si="3"/>
        <v>100</v>
      </c>
      <c r="K105" s="40" t="s">
        <v>264</v>
      </c>
      <c r="L105" s="39" t="s">
        <v>262</v>
      </c>
      <c r="M105" s="39" t="s">
        <v>180</v>
      </c>
    </row>
    <row r="106" spans="2:13" x14ac:dyDescent="0.25">
      <c r="J106" s="25">
        <f t="shared" si="3"/>
        <v>101</v>
      </c>
      <c r="K106" s="15" t="s">
        <v>63</v>
      </c>
      <c r="L106" s="16" t="s">
        <v>64</v>
      </c>
      <c r="M106" s="16" t="s">
        <v>64</v>
      </c>
    </row>
    <row r="107" spans="2:13" x14ac:dyDescent="0.25">
      <c r="J107" s="25">
        <f t="shared" si="3"/>
        <v>102</v>
      </c>
      <c r="K107" s="17" t="s">
        <v>66</v>
      </c>
      <c r="L107" s="18" t="s">
        <v>64</v>
      </c>
      <c r="M107" s="18" t="s">
        <v>64</v>
      </c>
    </row>
    <row r="108" spans="2:13" x14ac:dyDescent="0.25">
      <c r="J108" s="25">
        <f t="shared" si="3"/>
        <v>103</v>
      </c>
      <c r="K108" s="17" t="s">
        <v>483</v>
      </c>
      <c r="L108" s="18" t="s">
        <v>68</v>
      </c>
      <c r="M108" s="18" t="s">
        <v>69</v>
      </c>
    </row>
    <row r="109" spans="2:13" x14ac:dyDescent="0.25">
      <c r="J109" s="25">
        <f t="shared" si="3"/>
        <v>104</v>
      </c>
      <c r="K109" s="41" t="s">
        <v>426</v>
      </c>
      <c r="L109" s="76" t="s">
        <v>427</v>
      </c>
      <c r="M109" s="31" t="s">
        <v>69</v>
      </c>
    </row>
    <row r="110" spans="2:13" x14ac:dyDescent="0.25">
      <c r="J110" s="25">
        <f t="shared" si="3"/>
        <v>105</v>
      </c>
      <c r="K110" s="41" t="s">
        <v>428</v>
      </c>
      <c r="L110" s="76" t="s">
        <v>190</v>
      </c>
      <c r="M110" s="31" t="s">
        <v>71</v>
      </c>
    </row>
    <row r="111" spans="2:13" x14ac:dyDescent="0.25">
      <c r="J111" s="25">
        <f t="shared" si="3"/>
        <v>106</v>
      </c>
      <c r="K111" s="40" t="s">
        <v>100</v>
      </c>
      <c r="L111" s="39" t="s">
        <v>71</v>
      </c>
      <c r="M111" s="39" t="s">
        <v>71</v>
      </c>
    </row>
    <row r="112" spans="2:13" x14ac:dyDescent="0.25">
      <c r="J112" s="25">
        <f t="shared" si="3"/>
        <v>107</v>
      </c>
      <c r="K112" s="17" t="s">
        <v>70</v>
      </c>
      <c r="L112" s="18" t="s">
        <v>71</v>
      </c>
      <c r="M112" s="18" t="s">
        <v>71</v>
      </c>
    </row>
    <row r="113" spans="10:13" x14ac:dyDescent="0.25">
      <c r="J113" s="25">
        <f t="shared" si="3"/>
        <v>108</v>
      </c>
      <c r="K113" s="40" t="s">
        <v>196</v>
      </c>
      <c r="L113" s="39" t="s">
        <v>228</v>
      </c>
      <c r="M113" s="39" t="s">
        <v>228</v>
      </c>
    </row>
  </sheetData>
  <sortState ref="C6:E101">
    <sortCondition ref="E6:E101"/>
    <sortCondition ref="D6:D101"/>
    <sortCondition ref="C6:C101"/>
  </sortState>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61"/>
  <sheetViews>
    <sheetView workbookViewId="0"/>
  </sheetViews>
  <sheetFormatPr baseColWidth="10" defaultRowHeight="12.75" x14ac:dyDescent="0.25"/>
  <cols>
    <col min="1" max="2" width="4.28515625" style="1" customWidth="1"/>
    <col min="3" max="3" width="14.28515625" style="1" customWidth="1"/>
    <col min="4" max="10" width="7.140625" style="1" customWidth="1"/>
    <col min="11" max="11" width="5.7109375" style="1" customWidth="1"/>
    <col min="12" max="12" width="4.28515625" style="1" customWidth="1"/>
    <col min="13" max="13" width="14.28515625" style="1" customWidth="1"/>
    <col min="14" max="20" width="7.140625" style="1" customWidth="1"/>
    <col min="21" max="21" width="7.140625" style="67" customWidth="1"/>
    <col min="22" max="22" width="5.7109375" style="1" customWidth="1"/>
    <col min="23" max="23" width="14.28515625" style="1" customWidth="1"/>
    <col min="24" max="30" width="7.140625" style="1" customWidth="1"/>
    <col min="31" max="16384" width="11.42578125" style="1"/>
  </cols>
  <sheetData>
    <row r="1" spans="1:43" s="81" customFormat="1" x14ac:dyDescent="0.25">
      <c r="A1" s="1"/>
      <c r="B1" s="1"/>
      <c r="C1" s="13" t="s">
        <v>433</v>
      </c>
      <c r="D1" s="1"/>
      <c r="E1" s="1"/>
      <c r="F1" s="1"/>
      <c r="G1" s="1"/>
      <c r="H1" s="1"/>
      <c r="I1" s="1"/>
      <c r="J1" s="1"/>
      <c r="K1" s="1"/>
      <c r="L1" s="1"/>
      <c r="M1" s="1"/>
      <c r="N1" s="1"/>
      <c r="O1" s="1"/>
      <c r="P1" s="1"/>
      <c r="Q1" s="1"/>
      <c r="R1" s="1"/>
      <c r="S1" s="1"/>
      <c r="T1" s="1"/>
      <c r="U1" s="67"/>
      <c r="V1" s="1"/>
      <c r="W1" s="1"/>
      <c r="X1" s="1"/>
      <c r="Y1" s="1"/>
      <c r="Z1" s="1"/>
      <c r="AA1" s="1"/>
      <c r="AB1" s="1"/>
      <c r="AC1" s="1"/>
      <c r="AD1" s="1"/>
      <c r="AE1" s="1"/>
      <c r="AF1" s="1"/>
      <c r="AG1" s="1"/>
      <c r="AH1" s="1"/>
      <c r="AI1" s="1"/>
      <c r="AJ1" s="1"/>
      <c r="AK1" s="1"/>
      <c r="AL1" s="1"/>
      <c r="AM1" s="1"/>
      <c r="AN1" s="1"/>
      <c r="AO1" s="1"/>
      <c r="AP1" s="1"/>
      <c r="AQ1" s="1"/>
    </row>
    <row r="2" spans="1:43" ht="11.25" customHeight="1" x14ac:dyDescent="0.25"/>
    <row r="3" spans="1:43" x14ac:dyDescent="0.25">
      <c r="A3" s="81" t="s">
        <v>434</v>
      </c>
      <c r="B3" s="81"/>
      <c r="C3" s="81"/>
      <c r="D3" s="81"/>
      <c r="E3" s="81"/>
      <c r="F3" s="81"/>
      <c r="G3" s="81"/>
      <c r="H3" s="81" t="s">
        <v>436</v>
      </c>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row>
    <row r="4" spans="1:43" s="67" customFormat="1" ht="11.25" customHeight="1" x14ac:dyDescent="0.25">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row>
    <row r="5" spans="1:43" ht="15" customHeight="1" x14ac:dyDescent="0.25">
      <c r="E5" s="2" t="s">
        <v>343</v>
      </c>
      <c r="J5" s="1" t="s">
        <v>271</v>
      </c>
      <c r="K5" s="1">
        <v>2025</v>
      </c>
      <c r="O5" s="2" t="s">
        <v>344</v>
      </c>
      <c r="S5" s="1" t="s">
        <v>271</v>
      </c>
      <c r="T5" s="1">
        <v>2025</v>
      </c>
      <c r="Y5" s="2" t="s">
        <v>392</v>
      </c>
      <c r="AC5" s="1" t="s">
        <v>271</v>
      </c>
      <c r="AD5" s="1">
        <v>2025</v>
      </c>
    </row>
    <row r="6" spans="1:43" ht="11.25" customHeight="1" x14ac:dyDescent="0.25">
      <c r="H6" s="1" t="s">
        <v>137</v>
      </c>
    </row>
    <row r="7" spans="1:43" ht="11.25" customHeight="1" x14ac:dyDescent="0.25">
      <c r="C7" s="4" t="s">
        <v>3</v>
      </c>
      <c r="D7" s="4" t="s">
        <v>167</v>
      </c>
      <c r="E7" s="4" t="s">
        <v>5</v>
      </c>
      <c r="F7" s="4" t="s">
        <v>55</v>
      </c>
      <c r="G7" s="4" t="s">
        <v>78</v>
      </c>
      <c r="H7" s="4" t="s">
        <v>102</v>
      </c>
      <c r="I7" s="4" t="s">
        <v>280</v>
      </c>
      <c r="J7" s="4" t="s">
        <v>281</v>
      </c>
      <c r="M7" s="4" t="s">
        <v>3</v>
      </c>
      <c r="N7" s="4" t="s">
        <v>167</v>
      </c>
      <c r="O7" s="4">
        <v>2022</v>
      </c>
      <c r="P7" s="4">
        <v>2023</v>
      </c>
      <c r="Q7" s="4">
        <v>2024</v>
      </c>
      <c r="R7" s="4">
        <v>2025</v>
      </c>
      <c r="S7" s="4">
        <v>2026</v>
      </c>
      <c r="T7" s="4"/>
      <c r="V7" s="4" t="s">
        <v>398</v>
      </c>
      <c r="W7" s="4" t="s">
        <v>3</v>
      </c>
      <c r="X7" s="4" t="s">
        <v>167</v>
      </c>
      <c r="Y7" s="4">
        <v>2022</v>
      </c>
      <c r="Z7" s="4">
        <v>2023</v>
      </c>
      <c r="AA7" s="4">
        <v>2024</v>
      </c>
      <c r="AB7" s="4">
        <v>2025</v>
      </c>
      <c r="AC7" s="4">
        <v>2026</v>
      </c>
      <c r="AD7" s="4"/>
    </row>
    <row r="8" spans="1:43" ht="11.25" customHeight="1" x14ac:dyDescent="0.25"/>
    <row r="9" spans="1:43" ht="12.75" customHeight="1" x14ac:dyDescent="0.25">
      <c r="B9" s="25">
        <v>1</v>
      </c>
      <c r="C9" s="17" t="s">
        <v>79</v>
      </c>
      <c r="D9" s="29">
        <f>E9+F9+G9+H9+I9+J9</f>
        <v>0</v>
      </c>
      <c r="E9" s="28"/>
      <c r="F9" s="28"/>
      <c r="G9" s="28"/>
      <c r="H9" s="28"/>
      <c r="I9" s="28"/>
      <c r="J9" s="28"/>
      <c r="L9" s="25">
        <v>1</v>
      </c>
      <c r="M9" s="17" t="s">
        <v>79</v>
      </c>
      <c r="N9" s="29">
        <f>O9+P9+Q9+R9+S9+T9</f>
        <v>0</v>
      </c>
      <c r="O9" s="28"/>
      <c r="P9" s="28"/>
      <c r="Q9" s="28"/>
      <c r="R9" s="28"/>
      <c r="S9" s="28"/>
      <c r="T9" s="28"/>
      <c r="U9" s="68"/>
      <c r="V9" s="71" t="s">
        <v>285</v>
      </c>
      <c r="W9" s="57" t="s">
        <v>5</v>
      </c>
      <c r="X9" s="29">
        <f>Y9+Z9+AA9+AB9+AC9+AD9</f>
        <v>52</v>
      </c>
      <c r="Y9" s="28">
        <v>16</v>
      </c>
      <c r="Z9" s="28">
        <v>16</v>
      </c>
      <c r="AA9" s="28">
        <v>10</v>
      </c>
      <c r="AB9" s="28">
        <v>10</v>
      </c>
      <c r="AC9" s="28"/>
      <c r="AD9" s="28"/>
    </row>
    <row r="10" spans="1:43" ht="12.75" customHeight="1" x14ac:dyDescent="0.25">
      <c r="B10" s="25">
        <f>B9+1</f>
        <v>2</v>
      </c>
      <c r="C10" s="17" t="s">
        <v>8</v>
      </c>
      <c r="D10" s="29">
        <f t="shared" ref="D10:D27" si="0">E10+F10+G10+H10+I10+J10</f>
        <v>19</v>
      </c>
      <c r="E10" s="28">
        <v>1</v>
      </c>
      <c r="F10" s="28">
        <v>6</v>
      </c>
      <c r="G10" s="28">
        <v>3</v>
      </c>
      <c r="H10" s="28">
        <v>1</v>
      </c>
      <c r="I10" s="28">
        <v>8</v>
      </c>
      <c r="J10" s="28"/>
      <c r="L10" s="25">
        <f>L9+1</f>
        <v>2</v>
      </c>
      <c r="M10" s="17" t="s">
        <v>8</v>
      </c>
      <c r="N10" s="29">
        <f t="shared" ref="N10:N27" si="1">O10+P10+Q10+R10+S10+T10</f>
        <v>19</v>
      </c>
      <c r="O10" s="28">
        <v>6</v>
      </c>
      <c r="P10" s="28">
        <v>7</v>
      </c>
      <c r="Q10" s="28">
        <v>3</v>
      </c>
      <c r="R10" s="28">
        <v>3</v>
      </c>
      <c r="S10" s="28"/>
      <c r="T10" s="28"/>
      <c r="U10" s="68"/>
      <c r="V10" s="71" t="s">
        <v>286</v>
      </c>
      <c r="W10" s="57" t="s">
        <v>393</v>
      </c>
      <c r="X10" s="29">
        <f t="shared" ref="X10:X14" si="2">Y10+Z10+AA10+AB10+AC10+AD10</f>
        <v>38</v>
      </c>
      <c r="Y10" s="28">
        <v>12</v>
      </c>
      <c r="Z10" s="28">
        <v>14</v>
      </c>
      <c r="AA10" s="28">
        <v>6</v>
      </c>
      <c r="AB10" s="28">
        <v>6</v>
      </c>
      <c r="AC10" s="28"/>
      <c r="AD10" s="28"/>
    </row>
    <row r="11" spans="1:43" ht="12.75" customHeight="1" x14ac:dyDescent="0.25">
      <c r="B11" s="25">
        <f t="shared" ref="B11:B27" si="3">B10+1</f>
        <v>3</v>
      </c>
      <c r="C11" s="15" t="s">
        <v>16</v>
      </c>
      <c r="D11" s="29">
        <f t="shared" si="0"/>
        <v>5</v>
      </c>
      <c r="E11" s="28">
        <v>4</v>
      </c>
      <c r="F11" s="28"/>
      <c r="G11" s="28"/>
      <c r="H11" s="28"/>
      <c r="I11" s="28">
        <v>1</v>
      </c>
      <c r="J11" s="28"/>
      <c r="L11" s="25">
        <f t="shared" ref="L11:L27" si="4">L10+1</f>
        <v>3</v>
      </c>
      <c r="M11" s="15" t="s">
        <v>16</v>
      </c>
      <c r="N11" s="29">
        <f t="shared" si="1"/>
        <v>5</v>
      </c>
      <c r="O11" s="28">
        <v>1</v>
      </c>
      <c r="P11" s="28">
        <v>1</v>
      </c>
      <c r="Q11" s="28">
        <v>2</v>
      </c>
      <c r="R11" s="28">
        <v>1</v>
      </c>
      <c r="S11" s="28"/>
      <c r="T11" s="28"/>
      <c r="U11" s="68"/>
      <c r="V11" s="71" t="s">
        <v>287</v>
      </c>
      <c r="W11" s="58" t="s">
        <v>394</v>
      </c>
      <c r="X11" s="29">
        <f t="shared" si="2"/>
        <v>50</v>
      </c>
      <c r="Y11" s="28">
        <v>22</v>
      </c>
      <c r="Z11" s="28">
        <v>20</v>
      </c>
      <c r="AA11" s="28">
        <v>4</v>
      </c>
      <c r="AB11" s="28">
        <v>4</v>
      </c>
      <c r="AC11" s="28"/>
      <c r="AD11" s="28"/>
    </row>
    <row r="12" spans="1:43" ht="12.75" customHeight="1" thickBot="1" x14ac:dyDescent="0.3">
      <c r="B12" s="25">
        <f t="shared" si="3"/>
        <v>4</v>
      </c>
      <c r="C12" s="17" t="s">
        <v>19</v>
      </c>
      <c r="D12" s="29">
        <f t="shared" si="0"/>
        <v>11</v>
      </c>
      <c r="E12" s="28">
        <v>3</v>
      </c>
      <c r="F12" s="28">
        <v>1</v>
      </c>
      <c r="G12" s="28">
        <v>2</v>
      </c>
      <c r="H12" s="28"/>
      <c r="I12" s="28">
        <v>5</v>
      </c>
      <c r="J12" s="28"/>
      <c r="L12" s="25">
        <f t="shared" si="4"/>
        <v>4</v>
      </c>
      <c r="M12" s="17" t="s">
        <v>19</v>
      </c>
      <c r="N12" s="29">
        <f t="shared" si="1"/>
        <v>11</v>
      </c>
      <c r="O12" s="28">
        <v>4</v>
      </c>
      <c r="P12" s="28">
        <v>3</v>
      </c>
      <c r="Q12" s="28">
        <v>2</v>
      </c>
      <c r="R12" s="28">
        <v>2</v>
      </c>
      <c r="S12" s="28"/>
      <c r="T12" s="28"/>
      <c r="U12" s="68"/>
      <c r="V12" s="73" t="s">
        <v>288</v>
      </c>
      <c r="W12" s="57" t="s">
        <v>395</v>
      </c>
      <c r="X12" s="29">
        <f t="shared" si="2"/>
        <v>10</v>
      </c>
      <c r="Y12" s="28">
        <v>2</v>
      </c>
      <c r="Z12" s="28">
        <v>4</v>
      </c>
      <c r="AA12" s="28">
        <v>2</v>
      </c>
      <c r="AB12" s="28">
        <v>2</v>
      </c>
      <c r="AC12" s="28"/>
      <c r="AD12" s="28"/>
    </row>
    <row r="13" spans="1:43" ht="12.75" customHeight="1" x14ac:dyDescent="0.25">
      <c r="B13" s="25">
        <f t="shared" si="3"/>
        <v>5</v>
      </c>
      <c r="C13" s="15" t="s">
        <v>87</v>
      </c>
      <c r="D13" s="29">
        <f t="shared" si="0"/>
        <v>6</v>
      </c>
      <c r="E13" s="28"/>
      <c r="F13" s="28"/>
      <c r="G13" s="28">
        <v>4</v>
      </c>
      <c r="H13" s="28"/>
      <c r="I13" s="28">
        <v>1</v>
      </c>
      <c r="J13" s="28">
        <v>1</v>
      </c>
      <c r="L13" s="25">
        <f t="shared" si="4"/>
        <v>5</v>
      </c>
      <c r="M13" s="15" t="s">
        <v>87</v>
      </c>
      <c r="N13" s="29">
        <f t="shared" si="1"/>
        <v>6</v>
      </c>
      <c r="O13" s="28">
        <v>1</v>
      </c>
      <c r="P13" s="28">
        <v>2</v>
      </c>
      <c r="Q13" s="28">
        <v>1</v>
      </c>
      <c r="R13" s="28">
        <v>2</v>
      </c>
      <c r="S13" s="28"/>
      <c r="T13" s="28"/>
      <c r="U13" s="68"/>
      <c r="V13" s="72" t="s">
        <v>285</v>
      </c>
      <c r="W13" s="66" t="s">
        <v>396</v>
      </c>
      <c r="X13" s="59">
        <f t="shared" si="2"/>
        <v>68</v>
      </c>
      <c r="Y13" s="60">
        <v>24</v>
      </c>
      <c r="Z13" s="60">
        <v>24</v>
      </c>
      <c r="AA13" s="60">
        <v>10</v>
      </c>
      <c r="AB13" s="60">
        <v>10</v>
      </c>
      <c r="AC13" s="60"/>
      <c r="AD13" s="60"/>
    </row>
    <row r="14" spans="1:43" ht="12.75" customHeight="1" x14ac:dyDescent="0.25">
      <c r="B14" s="25">
        <f t="shared" si="3"/>
        <v>6</v>
      </c>
      <c r="C14" s="17" t="s">
        <v>25</v>
      </c>
      <c r="D14" s="29">
        <f t="shared" si="0"/>
        <v>2</v>
      </c>
      <c r="E14" s="28"/>
      <c r="F14" s="28"/>
      <c r="G14" s="28"/>
      <c r="H14" s="28"/>
      <c r="I14" s="28">
        <v>2</v>
      </c>
      <c r="J14" s="28"/>
      <c r="L14" s="25">
        <f t="shared" si="4"/>
        <v>6</v>
      </c>
      <c r="M14" s="17" t="s">
        <v>25</v>
      </c>
      <c r="N14" s="29">
        <f t="shared" si="1"/>
        <v>2</v>
      </c>
      <c r="O14" s="28">
        <v>1</v>
      </c>
      <c r="P14" s="28"/>
      <c r="Q14" s="28"/>
      <c r="R14" s="28">
        <v>1</v>
      </c>
      <c r="S14" s="28"/>
      <c r="T14" s="28"/>
      <c r="U14" s="68"/>
      <c r="V14" s="71" t="s">
        <v>286</v>
      </c>
      <c r="W14" s="58" t="s">
        <v>397</v>
      </c>
      <c r="X14" s="29">
        <f t="shared" si="2"/>
        <v>2</v>
      </c>
      <c r="Y14" s="28"/>
      <c r="Z14" s="28">
        <v>2</v>
      </c>
      <c r="AA14" s="28"/>
      <c r="AB14" s="28"/>
      <c r="AC14" s="28"/>
      <c r="AD14" s="28"/>
    </row>
    <row r="15" spans="1:43" ht="12.75" customHeight="1" x14ac:dyDescent="0.25">
      <c r="B15" s="25">
        <f t="shared" si="3"/>
        <v>7</v>
      </c>
      <c r="C15" s="17" t="s">
        <v>29</v>
      </c>
      <c r="D15" s="29">
        <f t="shared" si="0"/>
        <v>5</v>
      </c>
      <c r="E15" s="28"/>
      <c r="F15" s="28"/>
      <c r="G15" s="28"/>
      <c r="H15" s="28"/>
      <c r="I15" s="28">
        <v>5</v>
      </c>
      <c r="J15" s="28"/>
      <c r="L15" s="25">
        <f t="shared" si="4"/>
        <v>7</v>
      </c>
      <c r="M15" s="17" t="s">
        <v>29</v>
      </c>
      <c r="N15" s="29">
        <f t="shared" si="1"/>
        <v>5</v>
      </c>
      <c r="O15" s="28">
        <v>2</v>
      </c>
      <c r="P15" s="28">
        <v>2</v>
      </c>
      <c r="Q15" s="28"/>
      <c r="R15" s="28">
        <v>1</v>
      </c>
      <c r="S15" s="28"/>
      <c r="T15" s="28"/>
      <c r="U15" s="68"/>
      <c r="W15" s="61"/>
      <c r="X15" s="62"/>
      <c r="Y15" s="43"/>
      <c r="Z15" s="43"/>
      <c r="AA15" s="43"/>
      <c r="AB15" s="43"/>
      <c r="AC15" s="43"/>
      <c r="AD15" s="43"/>
    </row>
    <row r="16" spans="1:43" ht="12.75" customHeight="1" x14ac:dyDescent="0.25">
      <c r="B16" s="25">
        <f t="shared" si="3"/>
        <v>8</v>
      </c>
      <c r="C16" s="17" t="s">
        <v>36</v>
      </c>
      <c r="D16" s="29">
        <f t="shared" si="0"/>
        <v>4</v>
      </c>
      <c r="E16" s="28"/>
      <c r="F16" s="28"/>
      <c r="G16" s="28"/>
      <c r="H16" s="28"/>
      <c r="I16" s="28">
        <v>4</v>
      </c>
      <c r="J16" s="28"/>
      <c r="L16" s="25">
        <f t="shared" si="4"/>
        <v>8</v>
      </c>
      <c r="M16" s="17" t="s">
        <v>36</v>
      </c>
      <c r="N16" s="29">
        <f t="shared" si="1"/>
        <v>4</v>
      </c>
      <c r="O16" s="28">
        <v>2</v>
      </c>
      <c r="P16" s="28">
        <v>2</v>
      </c>
      <c r="Q16" s="28"/>
      <c r="R16" s="28"/>
      <c r="S16" s="28"/>
      <c r="T16" s="28"/>
      <c r="U16" s="68"/>
      <c r="W16" s="61"/>
      <c r="X16" s="62"/>
      <c r="Y16" s="43"/>
      <c r="Z16" s="43"/>
      <c r="AA16" s="43"/>
      <c r="AB16" s="43"/>
      <c r="AC16" s="43"/>
      <c r="AD16" s="43"/>
    </row>
    <row r="17" spans="2:30" ht="12.75" customHeight="1" x14ac:dyDescent="0.25">
      <c r="B17" s="25">
        <f t="shared" si="3"/>
        <v>9</v>
      </c>
      <c r="C17" s="15" t="s">
        <v>27</v>
      </c>
      <c r="D17" s="29">
        <f t="shared" si="0"/>
        <v>15</v>
      </c>
      <c r="E17" s="28">
        <v>2</v>
      </c>
      <c r="F17" s="28">
        <v>4</v>
      </c>
      <c r="G17" s="28"/>
      <c r="H17" s="28"/>
      <c r="I17" s="28">
        <v>9</v>
      </c>
      <c r="J17" s="28"/>
      <c r="L17" s="25">
        <f t="shared" si="4"/>
        <v>9</v>
      </c>
      <c r="M17" s="15" t="s">
        <v>27</v>
      </c>
      <c r="N17" s="29">
        <f t="shared" si="1"/>
        <v>15</v>
      </c>
      <c r="O17" s="28">
        <v>4</v>
      </c>
      <c r="P17" s="28">
        <v>5</v>
      </c>
      <c r="Q17" s="28">
        <v>2</v>
      </c>
      <c r="R17" s="28">
        <v>4</v>
      </c>
      <c r="S17" s="28"/>
      <c r="T17" s="28"/>
      <c r="U17" s="68"/>
      <c r="W17" s="63"/>
      <c r="X17" s="62"/>
      <c r="Y17" s="43"/>
      <c r="Z17" s="43"/>
      <c r="AA17" s="43"/>
      <c r="AB17" s="43"/>
      <c r="AC17" s="43"/>
      <c r="AD17" s="43"/>
    </row>
    <row r="18" spans="2:30" ht="12.75" customHeight="1" x14ac:dyDescent="0.25">
      <c r="B18" s="25">
        <f t="shared" si="3"/>
        <v>10</v>
      </c>
      <c r="C18" s="15" t="s">
        <v>150</v>
      </c>
      <c r="D18" s="29">
        <f t="shared" si="0"/>
        <v>108</v>
      </c>
      <c r="E18" s="28">
        <v>42</v>
      </c>
      <c r="F18" s="28">
        <v>25</v>
      </c>
      <c r="G18" s="28">
        <v>32</v>
      </c>
      <c r="H18" s="28">
        <v>9</v>
      </c>
      <c r="I18" s="28"/>
      <c r="J18" s="28"/>
      <c r="L18" s="25">
        <f t="shared" si="4"/>
        <v>10</v>
      </c>
      <c r="M18" s="15" t="s">
        <v>150</v>
      </c>
      <c r="N18" s="29">
        <f t="shared" si="1"/>
        <v>108</v>
      </c>
      <c r="O18" s="28">
        <v>39</v>
      </c>
      <c r="P18" s="28">
        <v>41</v>
      </c>
      <c r="Q18" s="28">
        <v>15</v>
      </c>
      <c r="R18" s="28">
        <v>13</v>
      </c>
      <c r="S18" s="28"/>
      <c r="T18" s="28"/>
      <c r="U18" s="68"/>
      <c r="W18" s="64"/>
      <c r="X18" s="62"/>
      <c r="Y18" s="43"/>
      <c r="Z18" s="43"/>
      <c r="AA18" s="43"/>
      <c r="AB18" s="43"/>
      <c r="AC18" s="43"/>
      <c r="AD18" s="43"/>
    </row>
    <row r="19" spans="2:30" ht="12.75" customHeight="1" x14ac:dyDescent="0.25">
      <c r="B19" s="25">
        <f t="shared" si="3"/>
        <v>11</v>
      </c>
      <c r="C19" s="17" t="s">
        <v>44</v>
      </c>
      <c r="D19" s="29">
        <f t="shared" si="0"/>
        <v>10</v>
      </c>
      <c r="E19" s="28"/>
      <c r="F19" s="28"/>
      <c r="G19" s="28">
        <v>3</v>
      </c>
      <c r="H19" s="28"/>
      <c r="I19" s="28">
        <v>6</v>
      </c>
      <c r="J19" s="28">
        <v>1</v>
      </c>
      <c r="L19" s="25">
        <f t="shared" si="4"/>
        <v>11</v>
      </c>
      <c r="M19" s="17" t="s">
        <v>44</v>
      </c>
      <c r="N19" s="29">
        <f t="shared" si="1"/>
        <v>10</v>
      </c>
      <c r="O19" s="28">
        <v>3</v>
      </c>
      <c r="P19" s="28">
        <v>4</v>
      </c>
      <c r="Q19" s="28">
        <v>2</v>
      </c>
      <c r="R19" s="28">
        <v>1</v>
      </c>
      <c r="S19" s="28"/>
      <c r="T19" s="28"/>
      <c r="U19" s="68"/>
      <c r="W19" s="65"/>
      <c r="X19" s="62"/>
      <c r="Y19" s="43"/>
      <c r="Z19" s="43"/>
      <c r="AA19" s="43"/>
      <c r="AB19" s="43"/>
      <c r="AC19" s="43"/>
      <c r="AD19" s="43"/>
    </row>
    <row r="20" spans="2:30" ht="12.75" customHeight="1" x14ac:dyDescent="0.25">
      <c r="B20" s="25">
        <f t="shared" si="3"/>
        <v>12</v>
      </c>
      <c r="C20" s="17" t="s">
        <v>187</v>
      </c>
      <c r="D20" s="29">
        <f t="shared" si="0"/>
        <v>3</v>
      </c>
      <c r="E20" s="28"/>
      <c r="F20" s="28"/>
      <c r="G20" s="28"/>
      <c r="H20" s="28"/>
      <c r="I20" s="28">
        <v>3</v>
      </c>
      <c r="J20" s="28"/>
      <c r="L20" s="25">
        <f t="shared" si="4"/>
        <v>12</v>
      </c>
      <c r="M20" s="17" t="s">
        <v>187</v>
      </c>
      <c r="N20" s="29">
        <f t="shared" si="1"/>
        <v>3</v>
      </c>
      <c r="O20" s="28">
        <v>1</v>
      </c>
      <c r="P20" s="28">
        <v>1</v>
      </c>
      <c r="Q20" s="28">
        <v>1</v>
      </c>
      <c r="R20" s="28"/>
      <c r="S20" s="28"/>
      <c r="T20" s="28"/>
      <c r="U20" s="68"/>
      <c r="W20" s="65"/>
      <c r="X20" s="62"/>
      <c r="Y20" s="43"/>
      <c r="Z20" s="43"/>
      <c r="AA20" s="43"/>
      <c r="AB20" s="43"/>
      <c r="AC20" s="43"/>
      <c r="AD20" s="43"/>
    </row>
    <row r="21" spans="2:30" ht="12.75" customHeight="1" x14ac:dyDescent="0.25">
      <c r="B21" s="25">
        <f t="shared" si="3"/>
        <v>13</v>
      </c>
      <c r="C21" s="17" t="s">
        <v>51</v>
      </c>
      <c r="D21" s="29">
        <f t="shared" si="0"/>
        <v>2</v>
      </c>
      <c r="E21" s="28"/>
      <c r="F21" s="28"/>
      <c r="G21" s="28">
        <v>1</v>
      </c>
      <c r="H21" s="28"/>
      <c r="I21" s="28">
        <v>1</v>
      </c>
      <c r="J21" s="28"/>
      <c r="L21" s="25">
        <f t="shared" si="4"/>
        <v>13</v>
      </c>
      <c r="M21" s="17" t="s">
        <v>51</v>
      </c>
      <c r="N21" s="29">
        <f t="shared" si="1"/>
        <v>2</v>
      </c>
      <c r="O21" s="28">
        <v>1</v>
      </c>
      <c r="P21" s="28"/>
      <c r="Q21" s="28">
        <v>1</v>
      </c>
      <c r="R21" s="28"/>
      <c r="S21" s="28"/>
      <c r="T21" s="28"/>
      <c r="U21" s="68"/>
      <c r="W21" s="65"/>
      <c r="X21" s="62"/>
      <c r="Y21" s="43"/>
      <c r="Z21" s="43"/>
      <c r="AA21" s="43"/>
      <c r="AB21" s="43"/>
      <c r="AC21" s="43"/>
      <c r="AD21" s="43"/>
    </row>
    <row r="22" spans="2:30" ht="12.75" customHeight="1" x14ac:dyDescent="0.25">
      <c r="B22" s="25">
        <f t="shared" si="3"/>
        <v>14</v>
      </c>
      <c r="C22" s="17" t="s">
        <v>52</v>
      </c>
      <c r="D22" s="29">
        <f t="shared" si="0"/>
        <v>4</v>
      </c>
      <c r="E22" s="28"/>
      <c r="F22" s="28"/>
      <c r="G22" s="28">
        <v>2</v>
      </c>
      <c r="H22" s="28"/>
      <c r="I22" s="28">
        <v>2</v>
      </c>
      <c r="J22" s="28"/>
      <c r="L22" s="25">
        <f t="shared" si="4"/>
        <v>14</v>
      </c>
      <c r="M22" s="17" t="s">
        <v>52</v>
      </c>
      <c r="N22" s="29">
        <f t="shared" si="1"/>
        <v>4</v>
      </c>
      <c r="O22" s="28">
        <v>3</v>
      </c>
      <c r="P22" s="28">
        <v>1</v>
      </c>
      <c r="Q22" s="28"/>
      <c r="R22" s="28"/>
      <c r="S22" s="28"/>
      <c r="T22" s="28"/>
      <c r="U22" s="68"/>
      <c r="W22" s="65"/>
      <c r="X22" s="62"/>
      <c r="Y22" s="43"/>
      <c r="Z22" s="43"/>
      <c r="AA22" s="43"/>
      <c r="AB22" s="43"/>
      <c r="AC22" s="43"/>
      <c r="AD22" s="43"/>
    </row>
    <row r="23" spans="2:30" ht="12.75" customHeight="1" x14ac:dyDescent="0.25">
      <c r="B23" s="25">
        <f t="shared" si="3"/>
        <v>15</v>
      </c>
      <c r="C23" s="17" t="s">
        <v>59</v>
      </c>
      <c r="D23" s="29">
        <f t="shared" si="0"/>
        <v>8</v>
      </c>
      <c r="E23" s="28"/>
      <c r="F23" s="28"/>
      <c r="G23" s="28">
        <v>2</v>
      </c>
      <c r="H23" s="28"/>
      <c r="I23" s="28">
        <v>6</v>
      </c>
      <c r="J23" s="28"/>
      <c r="L23" s="25">
        <f t="shared" si="4"/>
        <v>15</v>
      </c>
      <c r="M23" s="17" t="s">
        <v>59</v>
      </c>
      <c r="N23" s="29">
        <f t="shared" si="1"/>
        <v>8</v>
      </c>
      <c r="O23" s="28">
        <v>2</v>
      </c>
      <c r="P23" s="28">
        <v>3</v>
      </c>
      <c r="Q23" s="28">
        <v>1</v>
      </c>
      <c r="R23" s="28">
        <v>2</v>
      </c>
      <c r="S23" s="28"/>
      <c r="T23" s="28"/>
      <c r="U23" s="68"/>
      <c r="W23" s="65"/>
      <c r="X23" s="62"/>
      <c r="Y23" s="43"/>
      <c r="Z23" s="43"/>
      <c r="AA23" s="43"/>
      <c r="AB23" s="43"/>
      <c r="AC23" s="43"/>
      <c r="AD23" s="43"/>
    </row>
    <row r="24" spans="2:30" ht="12.75" customHeight="1" x14ac:dyDescent="0.25">
      <c r="B24" s="25">
        <f t="shared" si="3"/>
        <v>16</v>
      </c>
      <c r="C24" s="17" t="s">
        <v>191</v>
      </c>
      <c r="D24" s="29">
        <f t="shared" si="0"/>
        <v>9</v>
      </c>
      <c r="E24" s="28"/>
      <c r="F24" s="28"/>
      <c r="G24" s="28"/>
      <c r="H24" s="28"/>
      <c r="I24" s="28">
        <v>9</v>
      </c>
      <c r="J24" s="28"/>
      <c r="L24" s="25">
        <f t="shared" si="4"/>
        <v>16</v>
      </c>
      <c r="M24" s="17" t="s">
        <v>191</v>
      </c>
      <c r="N24" s="29">
        <f t="shared" si="1"/>
        <v>9</v>
      </c>
      <c r="O24" s="28">
        <v>3</v>
      </c>
      <c r="P24" s="28">
        <v>4</v>
      </c>
      <c r="Q24" s="28">
        <v>1</v>
      </c>
      <c r="R24" s="28">
        <v>1</v>
      </c>
      <c r="S24" s="28"/>
      <c r="T24" s="28"/>
      <c r="U24" s="68"/>
      <c r="W24" s="65"/>
      <c r="X24" s="62"/>
      <c r="Y24" s="43"/>
      <c r="Z24" s="43"/>
      <c r="AA24" s="43"/>
      <c r="AB24" s="43"/>
      <c r="AC24" s="43"/>
      <c r="AD24" s="43"/>
    </row>
    <row r="25" spans="2:30" ht="12.75" customHeight="1" x14ac:dyDescent="0.25">
      <c r="B25" s="25">
        <f t="shared" si="3"/>
        <v>17</v>
      </c>
      <c r="C25" s="17" t="s">
        <v>69</v>
      </c>
      <c r="D25" s="29">
        <f t="shared" si="0"/>
        <v>3</v>
      </c>
      <c r="E25" s="28"/>
      <c r="F25" s="28"/>
      <c r="G25" s="28"/>
      <c r="H25" s="28"/>
      <c r="I25" s="28">
        <v>3</v>
      </c>
      <c r="J25" s="28"/>
      <c r="L25" s="25">
        <f t="shared" si="4"/>
        <v>17</v>
      </c>
      <c r="M25" s="17" t="s">
        <v>69</v>
      </c>
      <c r="N25" s="29">
        <f t="shared" si="1"/>
        <v>3</v>
      </c>
      <c r="O25" s="28">
        <v>1</v>
      </c>
      <c r="P25" s="28">
        <v>1</v>
      </c>
      <c r="Q25" s="28">
        <v>1</v>
      </c>
      <c r="R25" s="28"/>
      <c r="S25" s="28"/>
      <c r="T25" s="28"/>
      <c r="U25" s="68"/>
      <c r="W25" s="65"/>
      <c r="X25" s="62"/>
      <c r="Y25" s="43"/>
      <c r="Z25" s="43"/>
      <c r="AA25" s="43"/>
      <c r="AB25" s="43"/>
      <c r="AC25" s="43"/>
      <c r="AD25" s="43"/>
    </row>
    <row r="26" spans="2:30" ht="12.75" customHeight="1" x14ac:dyDescent="0.25">
      <c r="B26" s="25">
        <f t="shared" si="3"/>
        <v>18</v>
      </c>
      <c r="C26" s="15" t="s">
        <v>190</v>
      </c>
      <c r="D26" s="29">
        <f t="shared" si="0"/>
        <v>5</v>
      </c>
      <c r="E26" s="28"/>
      <c r="F26" s="28">
        <v>2</v>
      </c>
      <c r="G26" s="28">
        <v>1</v>
      </c>
      <c r="H26" s="28"/>
      <c r="I26" s="28">
        <v>2</v>
      </c>
      <c r="J26" s="28"/>
      <c r="L26" s="25">
        <f t="shared" si="4"/>
        <v>18</v>
      </c>
      <c r="M26" s="15" t="s">
        <v>190</v>
      </c>
      <c r="N26" s="29">
        <f t="shared" si="1"/>
        <v>5</v>
      </c>
      <c r="O26" s="28">
        <v>2</v>
      </c>
      <c r="P26" s="28">
        <v>2</v>
      </c>
      <c r="Q26" s="28"/>
      <c r="R26" s="28">
        <v>1</v>
      </c>
      <c r="S26" s="28"/>
      <c r="T26" s="28"/>
      <c r="U26" s="68"/>
      <c r="W26" s="64"/>
      <c r="X26" s="62"/>
      <c r="Y26" s="43"/>
      <c r="Z26" s="43"/>
      <c r="AA26" s="43"/>
      <c r="AB26" s="43"/>
      <c r="AC26" s="43"/>
      <c r="AD26" s="43"/>
    </row>
    <row r="27" spans="2:30" x14ac:dyDescent="0.25">
      <c r="B27" s="25">
        <f t="shared" si="3"/>
        <v>19</v>
      </c>
      <c r="C27" s="17" t="s">
        <v>228</v>
      </c>
      <c r="D27" s="29">
        <f t="shared" si="0"/>
        <v>1</v>
      </c>
      <c r="E27" s="28"/>
      <c r="F27" s="28"/>
      <c r="G27" s="28"/>
      <c r="H27" s="28"/>
      <c r="I27" s="28">
        <v>1</v>
      </c>
      <c r="J27" s="28"/>
      <c r="L27" s="25">
        <f t="shared" si="4"/>
        <v>19</v>
      </c>
      <c r="M27" s="17" t="s">
        <v>228</v>
      </c>
      <c r="N27" s="29">
        <f t="shared" si="1"/>
        <v>1</v>
      </c>
      <c r="O27" s="28"/>
      <c r="P27" s="28">
        <v>1</v>
      </c>
      <c r="Q27" s="28"/>
      <c r="R27" s="28"/>
      <c r="S27" s="28"/>
      <c r="T27" s="28"/>
      <c r="U27" s="68"/>
      <c r="W27" s="65"/>
      <c r="X27" s="62"/>
      <c r="Y27" s="43"/>
      <c r="Z27" s="43"/>
      <c r="AA27" s="43"/>
      <c r="AB27" s="43"/>
      <c r="AC27" s="43"/>
      <c r="AD27" s="43"/>
    </row>
    <row r="28" spans="2:30" x14ac:dyDescent="0.25">
      <c r="D28" s="19"/>
      <c r="E28" s="19"/>
      <c r="F28" s="19"/>
      <c r="G28" s="19"/>
      <c r="H28" s="19"/>
      <c r="I28" s="19"/>
      <c r="J28" s="43"/>
      <c r="N28" s="19"/>
      <c r="O28" s="19"/>
      <c r="P28" s="19"/>
      <c r="Q28" s="19"/>
      <c r="R28" s="19"/>
      <c r="S28" s="19"/>
      <c r="T28" s="43"/>
      <c r="U28" s="68"/>
      <c r="X28" s="19"/>
      <c r="Y28" s="19"/>
      <c r="Z28" s="19"/>
      <c r="AA28" s="19"/>
      <c r="AB28" s="19"/>
      <c r="AC28" s="19"/>
      <c r="AD28" s="43"/>
    </row>
    <row r="29" spans="2:30" x14ac:dyDescent="0.25">
      <c r="D29" s="19"/>
      <c r="E29" s="19"/>
      <c r="F29" s="19"/>
      <c r="G29" s="19"/>
      <c r="H29" s="19"/>
      <c r="I29" s="19"/>
      <c r="J29" s="19"/>
      <c r="N29" s="19"/>
      <c r="O29" s="19"/>
      <c r="P29" s="19"/>
      <c r="Q29" s="19"/>
      <c r="R29" s="19"/>
      <c r="S29" s="19"/>
      <c r="T29" s="19"/>
      <c r="U29" s="69"/>
      <c r="X29" s="19"/>
      <c r="Y29" s="19"/>
      <c r="Z29" s="19"/>
      <c r="AA29" s="19"/>
      <c r="AB29" s="19"/>
      <c r="AC29" s="19"/>
      <c r="AD29" s="19"/>
    </row>
    <row r="30" spans="2:30" x14ac:dyDescent="0.25">
      <c r="D30" s="36">
        <f>SUM(D9:D28)</f>
        <v>220</v>
      </c>
      <c r="E30" s="36">
        <f t="shared" ref="E30:J30" si="5">SUM(E9:E28)</f>
        <v>52</v>
      </c>
      <c r="F30" s="36">
        <f t="shared" si="5"/>
        <v>38</v>
      </c>
      <c r="G30" s="36">
        <f t="shared" si="5"/>
        <v>50</v>
      </c>
      <c r="H30" s="36">
        <f t="shared" si="5"/>
        <v>10</v>
      </c>
      <c r="I30" s="36">
        <f t="shared" si="5"/>
        <v>68</v>
      </c>
      <c r="J30" s="36">
        <f t="shared" si="5"/>
        <v>2</v>
      </c>
      <c r="N30" s="36">
        <f>SUM(N9:N28)</f>
        <v>220</v>
      </c>
      <c r="O30" s="36">
        <f t="shared" ref="O30:T30" si="6">SUM(O9:O28)</f>
        <v>76</v>
      </c>
      <c r="P30" s="36">
        <f t="shared" si="6"/>
        <v>80</v>
      </c>
      <c r="Q30" s="36">
        <f t="shared" si="6"/>
        <v>32</v>
      </c>
      <c r="R30" s="36">
        <f t="shared" si="6"/>
        <v>32</v>
      </c>
      <c r="S30" s="36">
        <f t="shared" si="6"/>
        <v>0</v>
      </c>
      <c r="T30" s="36">
        <f t="shared" si="6"/>
        <v>0</v>
      </c>
      <c r="U30" s="70"/>
      <c r="X30" s="36">
        <f>SUM(X9:X28)</f>
        <v>220</v>
      </c>
      <c r="Y30" s="36">
        <f t="shared" ref="Y30:AD30" si="7">SUM(Y9:Y28)</f>
        <v>76</v>
      </c>
      <c r="Z30" s="36">
        <f t="shared" si="7"/>
        <v>80</v>
      </c>
      <c r="AA30" s="36">
        <f t="shared" si="7"/>
        <v>32</v>
      </c>
      <c r="AB30" s="36">
        <f t="shared" si="7"/>
        <v>32</v>
      </c>
      <c r="AC30" s="36">
        <f t="shared" si="7"/>
        <v>0</v>
      </c>
      <c r="AD30" s="36">
        <f t="shared" si="7"/>
        <v>0</v>
      </c>
    </row>
    <row r="32" spans="2:30" x14ac:dyDescent="0.25">
      <c r="C32" s="13" t="s">
        <v>433</v>
      </c>
    </row>
    <row r="33" spans="1:43" s="81" customFormat="1" x14ac:dyDescent="0.25">
      <c r="A33" s="1"/>
      <c r="B33" s="1"/>
      <c r="C33" s="1"/>
      <c r="D33" s="1"/>
      <c r="E33" s="1"/>
      <c r="F33" s="1"/>
      <c r="G33" s="1"/>
      <c r="H33" s="1"/>
      <c r="I33" s="1"/>
      <c r="J33" s="1"/>
      <c r="K33" s="1"/>
      <c r="L33" s="1"/>
      <c r="M33" s="1"/>
      <c r="N33" s="1"/>
      <c r="O33" s="1"/>
      <c r="P33" s="1"/>
      <c r="Q33" s="1"/>
      <c r="R33" s="1"/>
      <c r="S33" s="1"/>
      <c r="T33" s="1"/>
      <c r="U33" s="67"/>
      <c r="V33" s="1"/>
      <c r="W33" s="1"/>
      <c r="X33" s="1"/>
      <c r="Y33" s="1"/>
      <c r="Z33" s="1"/>
      <c r="AA33" s="1"/>
      <c r="AB33" s="1"/>
      <c r="AC33" s="1"/>
      <c r="AD33" s="1"/>
      <c r="AE33" s="1"/>
      <c r="AF33" s="1"/>
      <c r="AG33" s="1"/>
      <c r="AH33" s="1"/>
      <c r="AI33" s="1"/>
      <c r="AJ33" s="1"/>
      <c r="AK33" s="1"/>
      <c r="AL33" s="1"/>
      <c r="AM33" s="1"/>
      <c r="AN33" s="1"/>
      <c r="AO33" s="1"/>
      <c r="AP33" s="1"/>
      <c r="AQ33" s="1"/>
    </row>
    <row r="34" spans="1:43" x14ac:dyDescent="0.25">
      <c r="A34" s="81" t="s">
        <v>435</v>
      </c>
      <c r="B34" s="81"/>
      <c r="C34" s="81"/>
      <c r="D34" s="81"/>
      <c r="E34" s="81"/>
      <c r="F34" s="81"/>
      <c r="G34" s="81"/>
      <c r="H34" s="81" t="s">
        <v>436</v>
      </c>
      <c r="I34" s="81"/>
      <c r="J34" s="81"/>
      <c r="K34" s="81"/>
      <c r="L34" s="81"/>
      <c r="M34" s="81"/>
      <c r="N34" s="81"/>
      <c r="O34" s="81"/>
      <c r="P34" s="81"/>
      <c r="Q34" s="81"/>
      <c r="R34" s="81"/>
      <c r="S34" s="81"/>
      <c r="T34" s="81"/>
      <c r="U34" s="81"/>
      <c r="V34" s="81"/>
      <c r="W34" s="81"/>
      <c r="X34" s="81"/>
      <c r="Y34" s="81"/>
      <c r="Z34" s="81"/>
      <c r="AA34" s="81"/>
      <c r="AB34" s="81"/>
      <c r="AC34" s="81"/>
      <c r="AD34" s="81"/>
    </row>
    <row r="36" spans="1:43" ht="15.75" x14ac:dyDescent="0.25">
      <c r="E36" s="2" t="s">
        <v>343</v>
      </c>
      <c r="J36" s="1" t="s">
        <v>271</v>
      </c>
      <c r="K36" s="1">
        <v>2025</v>
      </c>
      <c r="O36" s="2" t="s">
        <v>344</v>
      </c>
      <c r="S36" s="1" t="s">
        <v>271</v>
      </c>
      <c r="T36" s="1">
        <v>2025</v>
      </c>
      <c r="Y36" s="2" t="s">
        <v>392</v>
      </c>
    </row>
    <row r="37" spans="1:43" x14ac:dyDescent="0.25">
      <c r="H37" s="1" t="s">
        <v>137</v>
      </c>
    </row>
    <row r="38" spans="1:43" x14ac:dyDescent="0.25">
      <c r="C38" s="4" t="s">
        <v>3</v>
      </c>
      <c r="D38" s="4" t="s">
        <v>167</v>
      </c>
      <c r="E38" s="4" t="s">
        <v>5</v>
      </c>
      <c r="F38" s="4" t="s">
        <v>55</v>
      </c>
      <c r="G38" s="4" t="s">
        <v>78</v>
      </c>
      <c r="H38" s="4" t="s">
        <v>102</v>
      </c>
      <c r="I38" s="4" t="s">
        <v>280</v>
      </c>
      <c r="J38" s="4" t="s">
        <v>281</v>
      </c>
      <c r="M38" s="4" t="s">
        <v>3</v>
      </c>
      <c r="N38" s="4" t="s">
        <v>167</v>
      </c>
      <c r="O38" s="4">
        <v>2022</v>
      </c>
      <c r="P38" s="4">
        <v>2023</v>
      </c>
      <c r="Q38" s="4">
        <v>2024</v>
      </c>
      <c r="R38" s="4">
        <v>2025</v>
      </c>
      <c r="S38" s="4">
        <v>2026</v>
      </c>
      <c r="T38" s="4"/>
      <c r="V38" s="4" t="s">
        <v>398</v>
      </c>
      <c r="W38" s="4" t="s">
        <v>3</v>
      </c>
      <c r="X38" s="4" t="s">
        <v>167</v>
      </c>
      <c r="Y38" s="4">
        <v>2022</v>
      </c>
      <c r="Z38" s="4">
        <v>2023</v>
      </c>
      <c r="AA38" s="4">
        <v>2024</v>
      </c>
      <c r="AB38" s="4">
        <v>2025</v>
      </c>
      <c r="AC38" s="4">
        <v>2026</v>
      </c>
      <c r="AD38" s="4"/>
    </row>
    <row r="40" spans="1:43" x14ac:dyDescent="0.25">
      <c r="B40" s="25">
        <v>1</v>
      </c>
      <c r="C40" s="17" t="s">
        <v>79</v>
      </c>
      <c r="D40" s="29">
        <f>E40+F40+G40+H40+I40+J40</f>
        <v>1</v>
      </c>
      <c r="E40" s="28"/>
      <c r="F40" s="28"/>
      <c r="G40" s="28"/>
      <c r="H40" s="28"/>
      <c r="I40" s="28">
        <v>1</v>
      </c>
      <c r="J40" s="28"/>
      <c r="L40" s="25">
        <v>1</v>
      </c>
      <c r="M40" s="17" t="s">
        <v>79</v>
      </c>
      <c r="N40" s="29">
        <f>O40+P40+Q40+R40+S40+T40</f>
        <v>1</v>
      </c>
      <c r="O40" s="28"/>
      <c r="P40" s="28"/>
      <c r="Q40" s="28">
        <v>1</v>
      </c>
      <c r="R40" s="28"/>
      <c r="S40" s="28"/>
      <c r="T40" s="28"/>
      <c r="U40" s="68"/>
      <c r="V40" s="71" t="s">
        <v>285</v>
      </c>
      <c r="W40" s="57" t="s">
        <v>5</v>
      </c>
      <c r="X40" s="29">
        <f>Y40+Z40+AA40+AB40+AC40+AD40</f>
        <v>52</v>
      </c>
      <c r="Y40" s="28">
        <v>16</v>
      </c>
      <c r="Z40" s="28">
        <v>16</v>
      </c>
      <c r="AA40" s="28">
        <v>10</v>
      </c>
      <c r="AB40" s="28">
        <v>10</v>
      </c>
      <c r="AC40" s="28"/>
      <c r="AD40" s="28"/>
    </row>
    <row r="41" spans="1:43" x14ac:dyDescent="0.25">
      <c r="B41" s="25">
        <f>B40+1</f>
        <v>2</v>
      </c>
      <c r="C41" s="17" t="s">
        <v>8</v>
      </c>
      <c r="D41" s="29">
        <f t="shared" ref="D41:D58" si="8">E41+F41+G41+H41+I41+J41</f>
        <v>21</v>
      </c>
      <c r="E41" s="28">
        <v>1</v>
      </c>
      <c r="F41" s="28">
        <v>6</v>
      </c>
      <c r="G41" s="28">
        <v>3</v>
      </c>
      <c r="H41" s="28">
        <v>1</v>
      </c>
      <c r="I41" s="28">
        <v>10</v>
      </c>
      <c r="J41" s="28"/>
      <c r="L41" s="25">
        <f>L40+1</f>
        <v>2</v>
      </c>
      <c r="M41" s="17" t="s">
        <v>8</v>
      </c>
      <c r="N41" s="29">
        <f t="shared" ref="N41:N58" si="9">O41+P41+Q41+R41+S41+T41</f>
        <v>21</v>
      </c>
      <c r="O41" s="28">
        <v>6</v>
      </c>
      <c r="P41" s="28">
        <v>7</v>
      </c>
      <c r="Q41" s="28">
        <v>5</v>
      </c>
      <c r="R41" s="28">
        <v>3</v>
      </c>
      <c r="S41" s="28"/>
      <c r="T41" s="28"/>
      <c r="U41" s="68"/>
      <c r="V41" s="71" t="s">
        <v>286</v>
      </c>
      <c r="W41" s="57" t="s">
        <v>393</v>
      </c>
      <c r="X41" s="29">
        <f t="shared" ref="X41:X44" si="10">Y41+Z41+AA41+AB41+AC41+AD41</f>
        <v>38</v>
      </c>
      <c r="Y41" s="28">
        <v>12</v>
      </c>
      <c r="Z41" s="28">
        <v>14</v>
      </c>
      <c r="AA41" s="28">
        <v>6</v>
      </c>
      <c r="AB41" s="28">
        <v>6</v>
      </c>
      <c r="AC41" s="28"/>
      <c r="AD41" s="28"/>
    </row>
    <row r="42" spans="1:43" x14ac:dyDescent="0.25">
      <c r="B42" s="25">
        <f t="shared" ref="B42:B58" si="11">B41+1</f>
        <v>3</v>
      </c>
      <c r="C42" s="15" t="s">
        <v>16</v>
      </c>
      <c r="D42" s="29">
        <f t="shared" si="8"/>
        <v>6</v>
      </c>
      <c r="E42" s="28">
        <v>4</v>
      </c>
      <c r="F42" s="28"/>
      <c r="G42" s="28"/>
      <c r="H42" s="28"/>
      <c r="I42" s="28">
        <v>2</v>
      </c>
      <c r="J42" s="28"/>
      <c r="L42" s="25">
        <f t="shared" ref="L42:L58" si="12">L41+1</f>
        <v>3</v>
      </c>
      <c r="M42" s="15" t="s">
        <v>16</v>
      </c>
      <c r="N42" s="29">
        <f t="shared" si="9"/>
        <v>6</v>
      </c>
      <c r="O42" s="28">
        <v>1</v>
      </c>
      <c r="P42" s="28">
        <v>1</v>
      </c>
      <c r="Q42" s="28">
        <v>3</v>
      </c>
      <c r="R42" s="28">
        <v>1</v>
      </c>
      <c r="S42" s="28"/>
      <c r="T42" s="28"/>
      <c r="U42" s="68"/>
      <c r="V42" s="71" t="s">
        <v>287</v>
      </c>
      <c r="W42" s="58" t="s">
        <v>394</v>
      </c>
      <c r="X42" s="29">
        <f t="shared" si="10"/>
        <v>50</v>
      </c>
      <c r="Y42" s="28">
        <v>22</v>
      </c>
      <c r="Z42" s="28">
        <v>20</v>
      </c>
      <c r="AA42" s="28">
        <v>4</v>
      </c>
      <c r="AB42" s="28">
        <v>4</v>
      </c>
      <c r="AC42" s="28"/>
      <c r="AD42" s="28"/>
    </row>
    <row r="43" spans="1:43" ht="13.5" thickBot="1" x14ac:dyDescent="0.3">
      <c r="B43" s="25">
        <f t="shared" si="11"/>
        <v>4</v>
      </c>
      <c r="C43" s="17" t="s">
        <v>19</v>
      </c>
      <c r="D43" s="29">
        <f t="shared" si="8"/>
        <v>12</v>
      </c>
      <c r="E43" s="28">
        <v>3</v>
      </c>
      <c r="F43" s="28">
        <v>1</v>
      </c>
      <c r="G43" s="28">
        <v>2</v>
      </c>
      <c r="H43" s="28"/>
      <c r="I43" s="28">
        <v>6</v>
      </c>
      <c r="J43" s="28"/>
      <c r="L43" s="25">
        <f t="shared" si="12"/>
        <v>4</v>
      </c>
      <c r="M43" s="17" t="s">
        <v>19</v>
      </c>
      <c r="N43" s="29">
        <f t="shared" si="9"/>
        <v>12</v>
      </c>
      <c r="O43" s="28">
        <v>4</v>
      </c>
      <c r="P43" s="28">
        <v>3</v>
      </c>
      <c r="Q43" s="28">
        <v>3</v>
      </c>
      <c r="R43" s="28">
        <v>2</v>
      </c>
      <c r="S43" s="28"/>
      <c r="T43" s="28"/>
      <c r="U43" s="68"/>
      <c r="V43" s="73" t="s">
        <v>288</v>
      </c>
      <c r="W43" s="57" t="s">
        <v>395</v>
      </c>
      <c r="X43" s="29">
        <f t="shared" si="10"/>
        <v>10</v>
      </c>
      <c r="Y43" s="28">
        <v>2</v>
      </c>
      <c r="Z43" s="28">
        <v>4</v>
      </c>
      <c r="AA43" s="28">
        <v>2</v>
      </c>
      <c r="AB43" s="28">
        <v>2</v>
      </c>
      <c r="AC43" s="28"/>
      <c r="AD43" s="28"/>
    </row>
    <row r="44" spans="1:43" x14ac:dyDescent="0.25">
      <c r="B44" s="25">
        <f t="shared" si="11"/>
        <v>5</v>
      </c>
      <c r="C44" s="15" t="s">
        <v>87</v>
      </c>
      <c r="D44" s="29">
        <f t="shared" si="8"/>
        <v>7</v>
      </c>
      <c r="E44" s="28"/>
      <c r="F44" s="28"/>
      <c r="G44" s="28">
        <v>4</v>
      </c>
      <c r="H44" s="28"/>
      <c r="I44" s="28">
        <v>2</v>
      </c>
      <c r="J44" s="28">
        <v>1</v>
      </c>
      <c r="L44" s="25">
        <f t="shared" si="12"/>
        <v>5</v>
      </c>
      <c r="M44" s="15" t="s">
        <v>87</v>
      </c>
      <c r="N44" s="29">
        <f t="shared" si="9"/>
        <v>7</v>
      </c>
      <c r="O44" s="28">
        <v>1</v>
      </c>
      <c r="P44" s="28">
        <v>2</v>
      </c>
      <c r="Q44" s="28">
        <v>2</v>
      </c>
      <c r="R44" s="28">
        <v>2</v>
      </c>
      <c r="S44" s="28"/>
      <c r="T44" s="28"/>
      <c r="U44" s="68"/>
      <c r="V44" s="72" t="s">
        <v>285</v>
      </c>
      <c r="W44" s="66" t="s">
        <v>396</v>
      </c>
      <c r="X44" s="59">
        <f t="shared" si="10"/>
        <v>94</v>
      </c>
      <c r="Y44" s="60">
        <v>24</v>
      </c>
      <c r="Z44" s="60">
        <v>24</v>
      </c>
      <c r="AA44" s="60">
        <v>36</v>
      </c>
      <c r="AB44" s="60">
        <v>10</v>
      </c>
      <c r="AC44" s="60"/>
      <c r="AD44" s="60"/>
    </row>
    <row r="45" spans="1:43" x14ac:dyDescent="0.25">
      <c r="B45" s="25">
        <f t="shared" si="11"/>
        <v>6</v>
      </c>
      <c r="C45" s="17" t="s">
        <v>25</v>
      </c>
      <c r="D45" s="29">
        <f t="shared" si="8"/>
        <v>3</v>
      </c>
      <c r="E45" s="28"/>
      <c r="F45" s="28"/>
      <c r="G45" s="28"/>
      <c r="H45" s="28"/>
      <c r="I45" s="28">
        <v>3</v>
      </c>
      <c r="J45" s="28"/>
      <c r="L45" s="25">
        <f t="shared" si="12"/>
        <v>6</v>
      </c>
      <c r="M45" s="17" t="s">
        <v>25</v>
      </c>
      <c r="N45" s="29">
        <f t="shared" si="9"/>
        <v>3</v>
      </c>
      <c r="O45" s="28">
        <v>1</v>
      </c>
      <c r="P45" s="28"/>
      <c r="Q45" s="28">
        <v>1</v>
      </c>
      <c r="R45" s="28">
        <v>1</v>
      </c>
      <c r="S45" s="28"/>
      <c r="T45" s="28"/>
      <c r="U45" s="68"/>
      <c r="V45" s="71" t="s">
        <v>286</v>
      </c>
      <c r="W45" s="58" t="s">
        <v>397</v>
      </c>
      <c r="X45" s="29">
        <f t="shared" ref="X45" si="13">Y45+Z45+AA45+AB45+AC45+AD45</f>
        <v>2</v>
      </c>
      <c r="Y45" s="28"/>
      <c r="Z45" s="28">
        <v>2</v>
      </c>
      <c r="AA45" s="28"/>
      <c r="AB45" s="28"/>
      <c r="AC45" s="28"/>
      <c r="AD45" s="28"/>
    </row>
    <row r="46" spans="1:43" x14ac:dyDescent="0.25">
      <c r="B46" s="25">
        <f t="shared" si="11"/>
        <v>7</v>
      </c>
      <c r="C46" s="17" t="s">
        <v>29</v>
      </c>
      <c r="D46" s="29">
        <f t="shared" si="8"/>
        <v>7</v>
      </c>
      <c r="E46" s="28"/>
      <c r="F46" s="28"/>
      <c r="G46" s="28"/>
      <c r="H46" s="28"/>
      <c r="I46" s="28">
        <v>7</v>
      </c>
      <c r="J46" s="28"/>
      <c r="L46" s="25">
        <f t="shared" si="12"/>
        <v>7</v>
      </c>
      <c r="M46" s="17" t="s">
        <v>29</v>
      </c>
      <c r="N46" s="29">
        <f t="shared" si="9"/>
        <v>7</v>
      </c>
      <c r="O46" s="28">
        <v>2</v>
      </c>
      <c r="P46" s="28">
        <v>2</v>
      </c>
      <c r="Q46" s="28">
        <v>2</v>
      </c>
      <c r="R46" s="28">
        <v>1</v>
      </c>
      <c r="S46" s="28"/>
      <c r="T46" s="28"/>
      <c r="U46" s="68"/>
      <c r="W46" s="61"/>
      <c r="X46" s="62"/>
      <c r="Y46" s="43"/>
      <c r="Z46" s="43"/>
      <c r="AA46" s="43"/>
      <c r="AB46" s="43"/>
      <c r="AC46" s="43"/>
      <c r="AD46" s="43"/>
    </row>
    <row r="47" spans="1:43" x14ac:dyDescent="0.25">
      <c r="B47" s="25">
        <f t="shared" si="11"/>
        <v>8</v>
      </c>
      <c r="C47" s="17" t="s">
        <v>36</v>
      </c>
      <c r="D47" s="29">
        <f t="shared" si="8"/>
        <v>6</v>
      </c>
      <c r="E47" s="28"/>
      <c r="F47" s="28"/>
      <c r="G47" s="28"/>
      <c r="H47" s="28"/>
      <c r="I47" s="28">
        <v>6</v>
      </c>
      <c r="J47" s="28"/>
      <c r="L47" s="25">
        <f t="shared" si="12"/>
        <v>8</v>
      </c>
      <c r="M47" s="17" t="s">
        <v>36</v>
      </c>
      <c r="N47" s="29">
        <f t="shared" si="9"/>
        <v>6</v>
      </c>
      <c r="O47" s="28">
        <v>2</v>
      </c>
      <c r="P47" s="28">
        <v>2</v>
      </c>
      <c r="Q47" s="28">
        <v>2</v>
      </c>
      <c r="R47" s="28"/>
      <c r="S47" s="28"/>
      <c r="T47" s="28"/>
      <c r="U47" s="68"/>
      <c r="W47" s="61"/>
      <c r="X47" s="62"/>
      <c r="Y47" s="43"/>
      <c r="Z47" s="43"/>
      <c r="AA47" s="43"/>
      <c r="AB47" s="43"/>
      <c r="AC47" s="43"/>
      <c r="AD47" s="43"/>
    </row>
    <row r="48" spans="1:43" x14ac:dyDescent="0.25">
      <c r="B48" s="25">
        <f t="shared" si="11"/>
        <v>9</v>
      </c>
      <c r="C48" s="15" t="s">
        <v>27</v>
      </c>
      <c r="D48" s="29">
        <f t="shared" si="8"/>
        <v>17</v>
      </c>
      <c r="E48" s="28">
        <v>2</v>
      </c>
      <c r="F48" s="28">
        <v>4</v>
      </c>
      <c r="G48" s="28"/>
      <c r="H48" s="28"/>
      <c r="I48" s="28">
        <v>11</v>
      </c>
      <c r="J48" s="28"/>
      <c r="L48" s="25">
        <f t="shared" si="12"/>
        <v>9</v>
      </c>
      <c r="M48" s="15" t="s">
        <v>27</v>
      </c>
      <c r="N48" s="29">
        <f t="shared" si="9"/>
        <v>17</v>
      </c>
      <c r="O48" s="28">
        <v>4</v>
      </c>
      <c r="P48" s="28">
        <v>5</v>
      </c>
      <c r="Q48" s="28">
        <v>4</v>
      </c>
      <c r="R48" s="28">
        <v>4</v>
      </c>
      <c r="S48" s="28"/>
      <c r="T48" s="28"/>
      <c r="U48" s="68"/>
      <c r="W48" s="63"/>
      <c r="X48" s="62"/>
      <c r="Y48" s="43"/>
      <c r="Z48" s="43"/>
      <c r="AA48" s="43"/>
      <c r="AB48" s="43"/>
      <c r="AC48" s="43"/>
      <c r="AD48" s="43"/>
    </row>
    <row r="49" spans="2:30" x14ac:dyDescent="0.25">
      <c r="B49" s="25">
        <f t="shared" si="11"/>
        <v>10</v>
      </c>
      <c r="C49" s="15" t="s">
        <v>150</v>
      </c>
      <c r="D49" s="29">
        <f t="shared" si="8"/>
        <v>108</v>
      </c>
      <c r="E49" s="28">
        <v>42</v>
      </c>
      <c r="F49" s="28">
        <v>25</v>
      </c>
      <c r="G49" s="28">
        <v>32</v>
      </c>
      <c r="H49" s="28">
        <v>9</v>
      </c>
      <c r="I49" s="28"/>
      <c r="J49" s="28"/>
      <c r="L49" s="25">
        <f t="shared" si="12"/>
        <v>10</v>
      </c>
      <c r="M49" s="15" t="s">
        <v>150</v>
      </c>
      <c r="N49" s="29">
        <f t="shared" si="9"/>
        <v>108</v>
      </c>
      <c r="O49" s="28">
        <v>39</v>
      </c>
      <c r="P49" s="28">
        <v>41</v>
      </c>
      <c r="Q49" s="28">
        <v>15</v>
      </c>
      <c r="R49" s="28">
        <v>13</v>
      </c>
      <c r="S49" s="28"/>
      <c r="T49" s="28"/>
      <c r="U49" s="68"/>
      <c r="W49" s="64"/>
      <c r="X49" s="62"/>
      <c r="Y49" s="43"/>
      <c r="Z49" s="43"/>
      <c r="AA49" s="43"/>
      <c r="AB49" s="43"/>
      <c r="AC49" s="43"/>
      <c r="AD49" s="43"/>
    </row>
    <row r="50" spans="2:30" x14ac:dyDescent="0.25">
      <c r="B50" s="25">
        <f t="shared" si="11"/>
        <v>11</v>
      </c>
      <c r="C50" s="17" t="s">
        <v>44</v>
      </c>
      <c r="D50" s="29">
        <f t="shared" si="8"/>
        <v>12</v>
      </c>
      <c r="E50" s="28"/>
      <c r="F50" s="28"/>
      <c r="G50" s="28">
        <v>3</v>
      </c>
      <c r="H50" s="28"/>
      <c r="I50" s="28">
        <v>8</v>
      </c>
      <c r="J50" s="28">
        <v>1</v>
      </c>
      <c r="L50" s="25">
        <f t="shared" si="12"/>
        <v>11</v>
      </c>
      <c r="M50" s="17" t="s">
        <v>44</v>
      </c>
      <c r="N50" s="29">
        <f t="shared" si="9"/>
        <v>12</v>
      </c>
      <c r="O50" s="28">
        <v>3</v>
      </c>
      <c r="P50" s="28">
        <v>4</v>
      </c>
      <c r="Q50" s="28">
        <v>4</v>
      </c>
      <c r="R50" s="28">
        <v>1</v>
      </c>
      <c r="S50" s="28"/>
      <c r="T50" s="28"/>
      <c r="U50" s="68"/>
      <c r="W50" s="65"/>
      <c r="X50" s="62"/>
      <c r="Y50" s="43"/>
      <c r="Z50" s="43"/>
      <c r="AA50" s="43"/>
      <c r="AB50" s="43"/>
      <c r="AC50" s="43"/>
      <c r="AD50" s="43"/>
    </row>
    <row r="51" spans="2:30" x14ac:dyDescent="0.25">
      <c r="B51" s="25">
        <f t="shared" si="11"/>
        <v>12</v>
      </c>
      <c r="C51" s="17" t="s">
        <v>187</v>
      </c>
      <c r="D51" s="29">
        <f t="shared" si="8"/>
        <v>5</v>
      </c>
      <c r="E51" s="28"/>
      <c r="F51" s="28"/>
      <c r="G51" s="28"/>
      <c r="H51" s="28"/>
      <c r="I51" s="28">
        <v>5</v>
      </c>
      <c r="J51" s="28"/>
      <c r="L51" s="25">
        <f t="shared" si="12"/>
        <v>12</v>
      </c>
      <c r="M51" s="17" t="s">
        <v>187</v>
      </c>
      <c r="N51" s="29">
        <f t="shared" si="9"/>
        <v>5</v>
      </c>
      <c r="O51" s="28">
        <v>1</v>
      </c>
      <c r="P51" s="28">
        <v>1</v>
      </c>
      <c r="Q51" s="28">
        <v>3</v>
      </c>
      <c r="R51" s="28"/>
      <c r="S51" s="28"/>
      <c r="T51" s="28"/>
      <c r="U51" s="68"/>
      <c r="W51" s="65"/>
      <c r="X51" s="62"/>
      <c r="Y51" s="43"/>
      <c r="Z51" s="43"/>
      <c r="AA51" s="43"/>
      <c r="AB51" s="43"/>
      <c r="AC51" s="43"/>
      <c r="AD51" s="43"/>
    </row>
    <row r="52" spans="2:30" x14ac:dyDescent="0.25">
      <c r="B52" s="25">
        <f t="shared" si="11"/>
        <v>13</v>
      </c>
      <c r="C52" s="17" t="s">
        <v>51</v>
      </c>
      <c r="D52" s="29">
        <f t="shared" si="8"/>
        <v>3</v>
      </c>
      <c r="E52" s="28"/>
      <c r="F52" s="28"/>
      <c r="G52" s="28">
        <v>1</v>
      </c>
      <c r="H52" s="28"/>
      <c r="I52" s="28">
        <v>2</v>
      </c>
      <c r="J52" s="28"/>
      <c r="L52" s="25">
        <f t="shared" si="12"/>
        <v>13</v>
      </c>
      <c r="M52" s="17" t="s">
        <v>51</v>
      </c>
      <c r="N52" s="29">
        <f t="shared" si="9"/>
        <v>3</v>
      </c>
      <c r="O52" s="28">
        <v>1</v>
      </c>
      <c r="P52" s="28"/>
      <c r="Q52" s="28">
        <v>2</v>
      </c>
      <c r="R52" s="28"/>
      <c r="S52" s="28"/>
      <c r="T52" s="28"/>
      <c r="U52" s="68"/>
      <c r="W52" s="65"/>
      <c r="X52" s="62"/>
      <c r="Y52" s="43"/>
      <c r="Z52" s="43"/>
      <c r="AA52" s="43"/>
      <c r="AB52" s="43"/>
      <c r="AC52" s="43"/>
      <c r="AD52" s="43"/>
    </row>
    <row r="53" spans="2:30" x14ac:dyDescent="0.25">
      <c r="B53" s="25">
        <f t="shared" si="11"/>
        <v>14</v>
      </c>
      <c r="C53" s="17" t="s">
        <v>52</v>
      </c>
      <c r="D53" s="29">
        <f t="shared" si="8"/>
        <v>5</v>
      </c>
      <c r="E53" s="28"/>
      <c r="F53" s="28"/>
      <c r="G53" s="28">
        <v>2</v>
      </c>
      <c r="H53" s="28"/>
      <c r="I53" s="28">
        <v>3</v>
      </c>
      <c r="J53" s="28"/>
      <c r="L53" s="25">
        <f t="shared" si="12"/>
        <v>14</v>
      </c>
      <c r="M53" s="17" t="s">
        <v>52</v>
      </c>
      <c r="N53" s="29">
        <f t="shared" si="9"/>
        <v>5</v>
      </c>
      <c r="O53" s="28">
        <v>3</v>
      </c>
      <c r="P53" s="28">
        <v>1</v>
      </c>
      <c r="Q53" s="28">
        <v>1</v>
      </c>
      <c r="R53" s="28"/>
      <c r="S53" s="28"/>
      <c r="T53" s="28"/>
      <c r="U53" s="68"/>
      <c r="W53" s="65"/>
      <c r="X53" s="62"/>
      <c r="Y53" s="43"/>
      <c r="Z53" s="43"/>
      <c r="AA53" s="43"/>
      <c r="AB53" s="43"/>
      <c r="AC53" s="43"/>
      <c r="AD53" s="43"/>
    </row>
    <row r="54" spans="2:30" x14ac:dyDescent="0.25">
      <c r="B54" s="25">
        <f t="shared" si="11"/>
        <v>15</v>
      </c>
      <c r="C54" s="17" t="s">
        <v>59</v>
      </c>
      <c r="D54" s="29">
        <f t="shared" si="8"/>
        <v>10</v>
      </c>
      <c r="E54" s="28"/>
      <c r="F54" s="28"/>
      <c r="G54" s="28">
        <v>2</v>
      </c>
      <c r="H54" s="28"/>
      <c r="I54" s="28">
        <v>8</v>
      </c>
      <c r="J54" s="28"/>
      <c r="L54" s="25">
        <f t="shared" si="12"/>
        <v>15</v>
      </c>
      <c r="M54" s="17" t="s">
        <v>59</v>
      </c>
      <c r="N54" s="29">
        <f t="shared" si="9"/>
        <v>10</v>
      </c>
      <c r="O54" s="28">
        <v>2</v>
      </c>
      <c r="P54" s="28">
        <v>3</v>
      </c>
      <c r="Q54" s="28">
        <v>3</v>
      </c>
      <c r="R54" s="28">
        <v>2</v>
      </c>
      <c r="S54" s="28"/>
      <c r="T54" s="28"/>
      <c r="U54" s="68"/>
      <c r="W54" s="65"/>
      <c r="X54" s="62"/>
      <c r="Y54" s="43"/>
      <c r="Z54" s="43"/>
      <c r="AA54" s="43"/>
      <c r="AB54" s="43"/>
      <c r="AC54" s="43"/>
      <c r="AD54" s="43"/>
    </row>
    <row r="55" spans="2:30" x14ac:dyDescent="0.25">
      <c r="B55" s="25">
        <f t="shared" si="11"/>
        <v>16</v>
      </c>
      <c r="C55" s="17" t="s">
        <v>191</v>
      </c>
      <c r="D55" s="29">
        <f t="shared" si="8"/>
        <v>11</v>
      </c>
      <c r="E55" s="28"/>
      <c r="F55" s="28"/>
      <c r="G55" s="28"/>
      <c r="H55" s="28"/>
      <c r="I55" s="28">
        <v>11</v>
      </c>
      <c r="J55" s="28"/>
      <c r="L55" s="25">
        <f t="shared" si="12"/>
        <v>16</v>
      </c>
      <c r="M55" s="17" t="s">
        <v>191</v>
      </c>
      <c r="N55" s="29">
        <f t="shared" si="9"/>
        <v>11</v>
      </c>
      <c r="O55" s="28">
        <v>3</v>
      </c>
      <c r="P55" s="28">
        <v>4</v>
      </c>
      <c r="Q55" s="28">
        <v>3</v>
      </c>
      <c r="R55" s="28">
        <v>1</v>
      </c>
      <c r="S55" s="28"/>
      <c r="T55" s="28"/>
      <c r="U55" s="68"/>
      <c r="W55" s="65"/>
      <c r="X55" s="62"/>
      <c r="Y55" s="43"/>
      <c r="Z55" s="43"/>
      <c r="AA55" s="43"/>
      <c r="AB55" s="43"/>
      <c r="AC55" s="43"/>
      <c r="AD55" s="43"/>
    </row>
    <row r="56" spans="2:30" x14ac:dyDescent="0.25">
      <c r="B56" s="25">
        <f t="shared" si="11"/>
        <v>17</v>
      </c>
      <c r="C56" s="17" t="s">
        <v>69</v>
      </c>
      <c r="D56" s="29">
        <f t="shared" si="8"/>
        <v>4</v>
      </c>
      <c r="E56" s="28"/>
      <c r="F56" s="28"/>
      <c r="G56" s="28"/>
      <c r="H56" s="28"/>
      <c r="I56" s="28">
        <v>4</v>
      </c>
      <c r="J56" s="28"/>
      <c r="L56" s="25">
        <f t="shared" si="12"/>
        <v>17</v>
      </c>
      <c r="M56" s="17" t="s">
        <v>69</v>
      </c>
      <c r="N56" s="29">
        <f t="shared" si="9"/>
        <v>4</v>
      </c>
      <c r="O56" s="28">
        <v>1</v>
      </c>
      <c r="P56" s="28">
        <v>1</v>
      </c>
      <c r="Q56" s="28">
        <v>2</v>
      </c>
      <c r="R56" s="28"/>
      <c r="S56" s="28"/>
      <c r="T56" s="28"/>
      <c r="U56" s="68"/>
      <c r="W56" s="65"/>
      <c r="X56" s="62"/>
      <c r="Y56" s="43"/>
      <c r="Z56" s="43"/>
      <c r="AA56" s="43"/>
      <c r="AB56" s="43"/>
      <c r="AC56" s="43"/>
      <c r="AD56" s="43"/>
    </row>
    <row r="57" spans="2:30" x14ac:dyDescent="0.25">
      <c r="B57" s="25">
        <f t="shared" si="11"/>
        <v>18</v>
      </c>
      <c r="C57" s="15" t="s">
        <v>190</v>
      </c>
      <c r="D57" s="29">
        <f t="shared" si="8"/>
        <v>6</v>
      </c>
      <c r="E57" s="28"/>
      <c r="F57" s="28">
        <v>2</v>
      </c>
      <c r="G57" s="28">
        <v>1</v>
      </c>
      <c r="H57" s="28"/>
      <c r="I57" s="28">
        <v>3</v>
      </c>
      <c r="J57" s="28"/>
      <c r="L57" s="25">
        <f t="shared" si="12"/>
        <v>18</v>
      </c>
      <c r="M57" s="15" t="s">
        <v>190</v>
      </c>
      <c r="N57" s="29">
        <f t="shared" si="9"/>
        <v>6</v>
      </c>
      <c r="O57" s="28">
        <v>2</v>
      </c>
      <c r="P57" s="28">
        <v>2</v>
      </c>
      <c r="Q57" s="28">
        <v>1</v>
      </c>
      <c r="R57" s="28">
        <v>1</v>
      </c>
      <c r="S57" s="28"/>
      <c r="T57" s="28"/>
      <c r="U57" s="68"/>
      <c r="W57" s="64"/>
      <c r="X57" s="62"/>
      <c r="Y57" s="43"/>
      <c r="Z57" s="43"/>
      <c r="AA57" s="43"/>
      <c r="AB57" s="43"/>
      <c r="AC57" s="43"/>
      <c r="AD57" s="43"/>
    </row>
    <row r="58" spans="2:30" x14ac:dyDescent="0.25">
      <c r="B58" s="25">
        <f t="shared" si="11"/>
        <v>19</v>
      </c>
      <c r="C58" s="17" t="s">
        <v>228</v>
      </c>
      <c r="D58" s="29">
        <f t="shared" si="8"/>
        <v>2</v>
      </c>
      <c r="E58" s="28"/>
      <c r="F58" s="28"/>
      <c r="G58" s="28"/>
      <c r="H58" s="28"/>
      <c r="I58" s="28">
        <v>2</v>
      </c>
      <c r="J58" s="28"/>
      <c r="L58" s="25">
        <f t="shared" si="12"/>
        <v>19</v>
      </c>
      <c r="M58" s="17" t="s">
        <v>228</v>
      </c>
      <c r="N58" s="29">
        <f t="shared" si="9"/>
        <v>2</v>
      </c>
      <c r="O58" s="28"/>
      <c r="P58" s="28">
        <v>1</v>
      </c>
      <c r="Q58" s="28">
        <v>1</v>
      </c>
      <c r="R58" s="28"/>
      <c r="S58" s="28"/>
      <c r="T58" s="28"/>
      <c r="U58" s="68"/>
      <c r="W58" s="65"/>
      <c r="X58" s="62"/>
      <c r="Y58" s="43"/>
      <c r="Z58" s="43"/>
      <c r="AA58" s="43"/>
      <c r="AB58" s="43"/>
      <c r="AC58" s="43"/>
      <c r="AD58" s="43"/>
    </row>
    <row r="59" spans="2:30" x14ac:dyDescent="0.25">
      <c r="D59" s="19"/>
      <c r="E59" s="19"/>
      <c r="F59" s="19"/>
      <c r="G59" s="19"/>
      <c r="H59" s="19"/>
      <c r="I59" s="19"/>
      <c r="J59" s="43"/>
      <c r="N59" s="19"/>
      <c r="O59" s="19"/>
      <c r="P59" s="19"/>
      <c r="Q59" s="19"/>
      <c r="R59" s="19"/>
      <c r="S59" s="19"/>
      <c r="T59" s="43"/>
      <c r="U59" s="68"/>
      <c r="X59" s="19"/>
      <c r="Y59" s="19"/>
      <c r="Z59" s="19"/>
      <c r="AA59" s="19"/>
      <c r="AB59" s="19"/>
      <c r="AC59" s="19"/>
      <c r="AD59" s="43"/>
    </row>
    <row r="60" spans="2:30" x14ac:dyDescent="0.25">
      <c r="D60" s="19"/>
      <c r="E60" s="19"/>
      <c r="F60" s="19"/>
      <c r="G60" s="19"/>
      <c r="H60" s="19"/>
      <c r="I60" s="19"/>
      <c r="J60" s="19"/>
      <c r="N60" s="19"/>
      <c r="O60" s="19"/>
      <c r="P60" s="19"/>
      <c r="Q60" s="19"/>
      <c r="R60" s="19"/>
      <c r="S60" s="19"/>
      <c r="T60" s="19"/>
      <c r="U60" s="69"/>
      <c r="X60" s="19"/>
      <c r="Y60" s="19"/>
      <c r="Z60" s="19"/>
      <c r="AA60" s="19"/>
      <c r="AB60" s="19"/>
      <c r="AC60" s="19"/>
      <c r="AD60" s="19"/>
    </row>
    <row r="61" spans="2:30" x14ac:dyDescent="0.25">
      <c r="D61" s="36">
        <f>SUM(D40:D59)</f>
        <v>246</v>
      </c>
      <c r="E61" s="36">
        <f t="shared" ref="E61:J61" si="14">SUM(E40:E59)</f>
        <v>52</v>
      </c>
      <c r="F61" s="36">
        <f t="shared" si="14"/>
        <v>38</v>
      </c>
      <c r="G61" s="36">
        <f t="shared" si="14"/>
        <v>50</v>
      </c>
      <c r="H61" s="36">
        <f t="shared" si="14"/>
        <v>10</v>
      </c>
      <c r="I61" s="36">
        <f t="shared" si="14"/>
        <v>94</v>
      </c>
      <c r="J61" s="36">
        <f t="shared" si="14"/>
        <v>2</v>
      </c>
      <c r="N61" s="36">
        <f>SUM(N40:N59)</f>
        <v>246</v>
      </c>
      <c r="O61" s="36">
        <f t="shared" ref="O61:T61" si="15">SUM(O40:O59)</f>
        <v>76</v>
      </c>
      <c r="P61" s="36">
        <f t="shared" si="15"/>
        <v>80</v>
      </c>
      <c r="Q61" s="36">
        <f t="shared" si="15"/>
        <v>58</v>
      </c>
      <c r="R61" s="36">
        <f t="shared" si="15"/>
        <v>32</v>
      </c>
      <c r="S61" s="36">
        <f t="shared" si="15"/>
        <v>0</v>
      </c>
      <c r="T61" s="36">
        <f t="shared" si="15"/>
        <v>0</v>
      </c>
      <c r="U61" s="70"/>
      <c r="X61" s="36">
        <f>SUM(X40:X59)</f>
        <v>246</v>
      </c>
      <c r="Y61" s="36">
        <f t="shared" ref="Y61:AD61" si="16">SUM(Y40:Y59)</f>
        <v>76</v>
      </c>
      <c r="Z61" s="36">
        <f t="shared" si="16"/>
        <v>80</v>
      </c>
      <c r="AA61" s="36">
        <f t="shared" si="16"/>
        <v>58</v>
      </c>
      <c r="AB61" s="36">
        <f t="shared" si="16"/>
        <v>32</v>
      </c>
      <c r="AC61" s="36">
        <f t="shared" si="16"/>
        <v>0</v>
      </c>
      <c r="AD61" s="36">
        <f t="shared" si="16"/>
        <v>0</v>
      </c>
    </row>
  </sheetData>
  <sortState ref="C38:J54">
    <sortCondition ref="C6:C2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9"/>
  <sheetViews>
    <sheetView workbookViewId="0">
      <selection activeCell="J12" sqref="J12"/>
    </sheetView>
  </sheetViews>
  <sheetFormatPr baseColWidth="10" defaultRowHeight="12.75" x14ac:dyDescent="0.25"/>
  <cols>
    <col min="1" max="2" width="5.7109375" style="1" customWidth="1"/>
    <col min="3" max="3" width="11.42578125" style="1"/>
    <col min="4" max="5" width="12.85546875" style="1" customWidth="1"/>
    <col min="6" max="6" width="4.28515625" style="1" customWidth="1"/>
    <col min="7" max="8" width="11.42578125" style="1"/>
    <col min="9" max="12" width="5.7109375" style="1" customWidth="1"/>
    <col min="13" max="13" width="11.42578125" style="1"/>
    <col min="14" max="15" width="12.85546875" style="1" customWidth="1"/>
    <col min="16" max="16" width="4.28515625" style="1" customWidth="1"/>
    <col min="17" max="16384" width="11.42578125" style="1"/>
  </cols>
  <sheetData>
    <row r="1" spans="2:18" x14ac:dyDescent="0.25">
      <c r="B1" s="81" t="s">
        <v>434</v>
      </c>
      <c r="C1" s="81"/>
      <c r="D1" s="81"/>
      <c r="E1" s="81"/>
      <c r="L1" s="81" t="s">
        <v>435</v>
      </c>
      <c r="M1" s="81"/>
      <c r="N1" s="81"/>
      <c r="O1" s="87"/>
    </row>
    <row r="3" spans="2:18" ht="15.75" x14ac:dyDescent="0.25">
      <c r="D3" s="2" t="s">
        <v>248</v>
      </c>
      <c r="N3" s="2" t="s">
        <v>248</v>
      </c>
    </row>
    <row r="5" spans="2:18" x14ac:dyDescent="0.25">
      <c r="B5" s="4" t="s">
        <v>471</v>
      </c>
      <c r="C5" s="4" t="s">
        <v>249</v>
      </c>
      <c r="D5" s="4" t="s">
        <v>472</v>
      </c>
      <c r="E5" s="4" t="s">
        <v>473</v>
      </c>
      <c r="F5" s="4"/>
      <c r="G5" s="4" t="s">
        <v>474</v>
      </c>
      <c r="H5" s="4" t="s">
        <v>475</v>
      </c>
      <c r="L5" s="4" t="s">
        <v>471</v>
      </c>
      <c r="M5" s="4" t="s">
        <v>249</v>
      </c>
      <c r="N5" s="4" t="s">
        <v>472</v>
      </c>
      <c r="O5" s="4" t="s">
        <v>473</v>
      </c>
      <c r="P5" s="4"/>
      <c r="Q5" s="4" t="s">
        <v>474</v>
      </c>
      <c r="R5" s="4" t="s">
        <v>475</v>
      </c>
    </row>
    <row r="6" spans="2:18" ht="11.25" customHeight="1" x14ac:dyDescent="0.25"/>
    <row r="7" spans="2:18" x14ac:dyDescent="0.25">
      <c r="B7" s="8" t="s">
        <v>476</v>
      </c>
      <c r="C7" s="83">
        <v>2022</v>
      </c>
      <c r="D7" s="84">
        <v>197</v>
      </c>
      <c r="E7" s="19">
        <v>77</v>
      </c>
      <c r="F7" s="19"/>
      <c r="G7" s="84">
        <v>197</v>
      </c>
      <c r="H7" s="19">
        <v>77</v>
      </c>
      <c r="L7" s="8" t="s">
        <v>476</v>
      </c>
      <c r="M7" s="83">
        <v>2022</v>
      </c>
      <c r="N7" s="84">
        <v>197</v>
      </c>
      <c r="O7" s="19">
        <v>77</v>
      </c>
      <c r="P7" s="19"/>
      <c r="Q7" s="84">
        <v>197</v>
      </c>
      <c r="R7" s="19">
        <v>77</v>
      </c>
    </row>
    <row r="8" spans="2:18" x14ac:dyDescent="0.25">
      <c r="B8" s="8" t="s">
        <v>477</v>
      </c>
      <c r="C8" s="83">
        <v>2023</v>
      </c>
      <c r="D8" s="84">
        <v>197</v>
      </c>
      <c r="E8" s="19">
        <v>79</v>
      </c>
      <c r="F8" s="19"/>
      <c r="G8" s="84">
        <v>194</v>
      </c>
      <c r="H8" s="19">
        <v>78</v>
      </c>
      <c r="L8" s="8" t="s">
        <v>477</v>
      </c>
      <c r="M8" s="83">
        <v>2023</v>
      </c>
      <c r="N8" s="84">
        <v>197</v>
      </c>
      <c r="O8" s="19">
        <v>79</v>
      </c>
      <c r="P8" s="19"/>
      <c r="Q8" s="84">
        <v>194</v>
      </c>
      <c r="R8" s="19">
        <v>78</v>
      </c>
    </row>
    <row r="9" spans="2:18" x14ac:dyDescent="0.25">
      <c r="B9" s="8" t="s">
        <v>478</v>
      </c>
      <c r="C9" s="83">
        <v>2024</v>
      </c>
      <c r="D9" s="84">
        <v>95</v>
      </c>
      <c r="E9" s="19">
        <v>31</v>
      </c>
      <c r="F9" s="19"/>
      <c r="G9" s="84">
        <v>77</v>
      </c>
      <c r="H9" s="19">
        <v>25</v>
      </c>
      <c r="L9" s="8" t="s">
        <v>478</v>
      </c>
      <c r="M9" s="83">
        <v>2024</v>
      </c>
      <c r="N9" s="84">
        <v>173</v>
      </c>
      <c r="O9" s="19">
        <v>57</v>
      </c>
      <c r="P9" s="19"/>
      <c r="Q9" s="84">
        <v>155</v>
      </c>
      <c r="R9" s="19">
        <v>51</v>
      </c>
    </row>
    <row r="10" spans="2:18" x14ac:dyDescent="0.25">
      <c r="B10" s="8" t="s">
        <v>479</v>
      </c>
      <c r="C10" s="83">
        <v>2025</v>
      </c>
      <c r="D10" s="84">
        <v>82</v>
      </c>
      <c r="E10" s="19">
        <v>31</v>
      </c>
      <c r="F10" s="19"/>
      <c r="G10" s="84">
        <v>0</v>
      </c>
      <c r="H10" s="19">
        <v>0</v>
      </c>
      <c r="L10" s="8" t="s">
        <v>479</v>
      </c>
      <c r="M10" s="83">
        <v>2025</v>
      </c>
      <c r="N10" s="84">
        <v>82</v>
      </c>
      <c r="O10" s="19">
        <v>31</v>
      </c>
      <c r="P10" s="19"/>
      <c r="Q10" s="84">
        <v>0</v>
      </c>
      <c r="R10" s="19">
        <v>0</v>
      </c>
    </row>
    <row r="11" spans="2:18" x14ac:dyDescent="0.25">
      <c r="B11" s="8"/>
      <c r="C11" s="83"/>
      <c r="D11" s="84"/>
      <c r="E11" s="19"/>
      <c r="F11" s="19"/>
      <c r="G11" s="84"/>
      <c r="H11" s="19"/>
      <c r="L11" s="8"/>
      <c r="M11" s="83"/>
      <c r="N11" s="19"/>
      <c r="O11" s="19"/>
      <c r="P11" s="19"/>
      <c r="Q11" s="19"/>
      <c r="R11" s="19"/>
    </row>
    <row r="12" spans="2:18" x14ac:dyDescent="0.25">
      <c r="B12" s="8"/>
      <c r="C12" s="83"/>
      <c r="D12" s="84"/>
      <c r="E12" s="19"/>
      <c r="F12" s="19"/>
      <c r="G12" s="84"/>
      <c r="H12" s="19"/>
      <c r="L12" s="8"/>
      <c r="M12" s="83"/>
      <c r="N12" s="19"/>
      <c r="O12" s="19"/>
      <c r="P12" s="19"/>
      <c r="Q12" s="19"/>
      <c r="R12" s="19"/>
    </row>
    <row r="13" spans="2:18" x14ac:dyDescent="0.25">
      <c r="B13" s="8"/>
      <c r="C13" s="83"/>
      <c r="D13" s="84"/>
      <c r="E13" s="19"/>
      <c r="F13" s="19"/>
      <c r="G13" s="84"/>
      <c r="H13" s="19"/>
      <c r="L13" s="8"/>
      <c r="M13" s="83"/>
      <c r="N13" s="19"/>
      <c r="O13" s="19"/>
      <c r="P13" s="19"/>
      <c r="Q13" s="19"/>
      <c r="R13" s="19"/>
    </row>
    <row r="14" spans="2:18" x14ac:dyDescent="0.25">
      <c r="B14" s="8"/>
      <c r="C14" s="83"/>
      <c r="D14" s="84"/>
      <c r="E14" s="19"/>
      <c r="F14" s="19"/>
      <c r="G14" s="84"/>
      <c r="H14" s="19"/>
      <c r="L14" s="8"/>
      <c r="M14" s="83"/>
      <c r="N14" s="19"/>
      <c r="O14" s="19"/>
      <c r="P14" s="19"/>
      <c r="Q14" s="19"/>
      <c r="R14" s="19"/>
    </row>
    <row r="15" spans="2:18" x14ac:dyDescent="0.25">
      <c r="B15" s="8"/>
      <c r="C15" s="83"/>
      <c r="D15" s="19"/>
      <c r="E15" s="19"/>
      <c r="F15" s="19"/>
      <c r="G15" s="84"/>
      <c r="H15" s="19"/>
      <c r="L15" s="8"/>
      <c r="M15" s="83"/>
      <c r="N15" s="19"/>
      <c r="O15" s="19"/>
      <c r="P15" s="19"/>
      <c r="Q15" s="19"/>
      <c r="R15" s="19"/>
    </row>
    <row r="16" spans="2:18" x14ac:dyDescent="0.25">
      <c r="B16" s="8"/>
      <c r="C16" s="83"/>
      <c r="D16" s="19"/>
      <c r="E16" s="19"/>
      <c r="F16" s="19"/>
      <c r="G16" s="19"/>
      <c r="H16" s="19"/>
      <c r="L16" s="8"/>
      <c r="M16" s="83"/>
      <c r="N16" s="19"/>
      <c r="O16" s="19"/>
      <c r="P16" s="19"/>
      <c r="Q16" s="19"/>
      <c r="R16" s="19"/>
    </row>
    <row r="17" spans="2:18" x14ac:dyDescent="0.25">
      <c r="B17" s="8"/>
      <c r="C17" s="83"/>
      <c r="D17" s="1" t="s">
        <v>271</v>
      </c>
      <c r="E17" s="1" t="s">
        <v>271</v>
      </c>
      <c r="G17" s="19" t="s">
        <v>451</v>
      </c>
      <c r="H17" s="19" t="s">
        <v>451</v>
      </c>
      <c r="L17" s="8"/>
      <c r="M17" s="83"/>
      <c r="N17" s="1" t="s">
        <v>271</v>
      </c>
      <c r="O17" s="1" t="s">
        <v>271</v>
      </c>
      <c r="Q17" s="19" t="s">
        <v>451</v>
      </c>
      <c r="R17" s="19" t="s">
        <v>451</v>
      </c>
    </row>
    <row r="18" spans="2:18" x14ac:dyDescent="0.25">
      <c r="B18" s="8"/>
      <c r="C18" s="83"/>
      <c r="D18" s="19" t="s">
        <v>470</v>
      </c>
      <c r="E18" s="19" t="s">
        <v>470</v>
      </c>
      <c r="F18" s="19"/>
      <c r="G18" s="19" t="s">
        <v>470</v>
      </c>
      <c r="H18" s="19" t="s">
        <v>470</v>
      </c>
      <c r="L18" s="8"/>
      <c r="M18" s="83"/>
      <c r="N18" s="19" t="s">
        <v>470</v>
      </c>
      <c r="O18" s="19" t="s">
        <v>470</v>
      </c>
      <c r="P18" s="19"/>
      <c r="Q18" s="19" t="s">
        <v>470</v>
      </c>
      <c r="R18" s="19" t="s">
        <v>470</v>
      </c>
    </row>
    <row r="19" spans="2:18" x14ac:dyDescent="0.25">
      <c r="B19" s="8"/>
      <c r="C19" s="6"/>
      <c r="L19" s="8"/>
      <c r="M19" s="6"/>
    </row>
    <row r="20" spans="2:18" x14ac:dyDescent="0.25">
      <c r="B20" s="8"/>
      <c r="C20" s="6"/>
      <c r="D20" s="1" t="s">
        <v>388</v>
      </c>
      <c r="E20" s="1" t="s">
        <v>386</v>
      </c>
      <c r="G20" s="1" t="s">
        <v>388</v>
      </c>
      <c r="H20" s="1" t="s">
        <v>386</v>
      </c>
      <c r="L20" s="8"/>
      <c r="M20" s="6"/>
      <c r="N20" s="1" t="s">
        <v>388</v>
      </c>
      <c r="O20" s="1" t="s">
        <v>386</v>
      </c>
      <c r="Q20" s="1" t="s">
        <v>388</v>
      </c>
      <c r="R20" s="1" t="s">
        <v>386</v>
      </c>
    </row>
    <row r="21" spans="2:18" x14ac:dyDescent="0.25">
      <c r="B21" s="8"/>
      <c r="C21" s="6"/>
      <c r="L21" s="8"/>
      <c r="M21" s="6"/>
    </row>
    <row r="22" spans="2:18" x14ac:dyDescent="0.25">
      <c r="B22" s="8"/>
      <c r="C22" s="6"/>
      <c r="D22" s="12">
        <f>SUM(D7:D16)</f>
        <v>571</v>
      </c>
      <c r="E22" s="1">
        <f>SUM(E7:E16)</f>
        <v>218</v>
      </c>
      <c r="G22" s="12">
        <f>SUM(G7:G16)</f>
        <v>468</v>
      </c>
      <c r="H22" s="1">
        <f>SUM(H7:H16)</f>
        <v>180</v>
      </c>
      <c r="L22" s="8"/>
      <c r="M22" s="6"/>
      <c r="N22" s="12">
        <f>SUM(N7:N16)</f>
        <v>649</v>
      </c>
      <c r="O22" s="1">
        <f>SUM(O7:O16)</f>
        <v>244</v>
      </c>
      <c r="Q22" s="12">
        <f>SUM(Q7:Q16)</f>
        <v>546</v>
      </c>
      <c r="R22" s="1">
        <f>SUM(R7:R16)</f>
        <v>206</v>
      </c>
    </row>
    <row r="23" spans="2:18" x14ac:dyDescent="0.25">
      <c r="B23" s="8"/>
      <c r="C23" s="6"/>
    </row>
    <row r="24" spans="2:18" x14ac:dyDescent="0.25">
      <c r="C24" s="6"/>
    </row>
    <row r="25" spans="2:18" x14ac:dyDescent="0.25">
      <c r="C25" s="6"/>
    </row>
    <row r="26" spans="2:18" x14ac:dyDescent="0.25">
      <c r="C26" s="6"/>
    </row>
    <row r="27" spans="2:18" x14ac:dyDescent="0.25">
      <c r="C27" s="6"/>
    </row>
    <row r="28" spans="2:18" x14ac:dyDescent="0.25">
      <c r="C28" s="6"/>
    </row>
    <row r="29" spans="2:18" x14ac:dyDescent="0.25">
      <c r="C29" s="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136"/>
  <sheetViews>
    <sheetView workbookViewId="0">
      <selection activeCell="I3" sqref="I3"/>
    </sheetView>
  </sheetViews>
  <sheetFormatPr baseColWidth="10" defaultRowHeight="12.75" x14ac:dyDescent="0.25"/>
  <cols>
    <col min="1" max="1" width="4.28515625" style="1" customWidth="1"/>
    <col min="2" max="2" width="5.7109375" style="1" customWidth="1"/>
    <col min="3" max="3" width="25.7109375" style="1" customWidth="1"/>
    <col min="4" max="4" width="17.140625" style="1" customWidth="1"/>
    <col min="5" max="5" width="14.28515625" style="1" customWidth="1"/>
    <col min="6" max="6" width="7.140625" style="1" customWidth="1"/>
    <col min="7" max="7" width="11.42578125" style="1"/>
    <col min="8" max="8" width="5.7109375" style="1" customWidth="1"/>
    <col min="9" max="9" width="7.140625" style="1" customWidth="1"/>
    <col min="10" max="10" width="5.7109375" style="1" customWidth="1"/>
    <col min="11" max="11" width="25.7109375" style="1" customWidth="1"/>
    <col min="12" max="12" width="17.140625" style="1" customWidth="1"/>
    <col min="13" max="13" width="14.28515625" style="1" customWidth="1"/>
    <col min="14" max="14" width="7.140625" style="1" customWidth="1"/>
    <col min="15" max="15" width="11.42578125" style="1"/>
    <col min="16" max="16" width="5.7109375" style="1" customWidth="1"/>
    <col min="17" max="16384" width="11.42578125" style="1"/>
  </cols>
  <sheetData>
    <row r="1" spans="2:15" x14ac:dyDescent="0.25">
      <c r="B1" s="94"/>
      <c r="C1" s="81" t="s">
        <v>497</v>
      </c>
      <c r="D1" s="81"/>
      <c r="E1" s="81"/>
      <c r="F1" s="81"/>
      <c r="G1" s="81"/>
      <c r="H1" s="81"/>
      <c r="J1" s="81" t="s">
        <v>496</v>
      </c>
      <c r="K1" s="81"/>
      <c r="L1" s="81"/>
      <c r="M1" s="81"/>
      <c r="N1" s="81"/>
      <c r="O1" s="81"/>
    </row>
    <row r="2" spans="2:15" ht="12" customHeight="1" x14ac:dyDescent="0.25">
      <c r="B2" s="95"/>
    </row>
    <row r="3" spans="2:15" ht="15.75" x14ac:dyDescent="0.25">
      <c r="B3" s="95"/>
      <c r="D3" s="2" t="s">
        <v>169</v>
      </c>
      <c r="F3" s="1" t="s">
        <v>271</v>
      </c>
      <c r="G3" s="1">
        <v>2025</v>
      </c>
      <c r="L3" s="2" t="s">
        <v>169</v>
      </c>
      <c r="N3" s="1" t="s">
        <v>271</v>
      </c>
      <c r="O3" s="1">
        <v>2025</v>
      </c>
    </row>
    <row r="4" spans="2:15" ht="11.25" customHeight="1" x14ac:dyDescent="0.25">
      <c r="B4" s="95"/>
    </row>
    <row r="5" spans="2:15" x14ac:dyDescent="0.25">
      <c r="B5" s="95"/>
      <c r="C5" s="4" t="s">
        <v>170</v>
      </c>
      <c r="D5" s="4" t="s">
        <v>2</v>
      </c>
      <c r="E5" s="4" t="s">
        <v>3</v>
      </c>
      <c r="F5" s="4" t="s">
        <v>171</v>
      </c>
      <c r="G5" s="4" t="s">
        <v>247</v>
      </c>
      <c r="K5" s="4" t="s">
        <v>170</v>
      </c>
      <c r="L5" s="4" t="s">
        <v>2</v>
      </c>
      <c r="M5" s="4" t="s">
        <v>3</v>
      </c>
      <c r="N5" s="4" t="s">
        <v>171</v>
      </c>
      <c r="O5" s="4" t="s">
        <v>247</v>
      </c>
    </row>
    <row r="6" spans="2:15" ht="11.25" customHeight="1" x14ac:dyDescent="0.25">
      <c r="B6" s="95"/>
    </row>
    <row r="7" spans="2:15" x14ac:dyDescent="0.25">
      <c r="B7" s="95"/>
      <c r="C7" s="34" t="s">
        <v>185</v>
      </c>
      <c r="D7" s="33" t="s">
        <v>8</v>
      </c>
      <c r="E7" s="33" t="s">
        <v>8</v>
      </c>
      <c r="F7" s="46">
        <v>2</v>
      </c>
      <c r="G7" s="46"/>
      <c r="K7" s="34" t="s">
        <v>185</v>
      </c>
      <c r="L7" s="33" t="s">
        <v>8</v>
      </c>
      <c r="M7" s="33" t="s">
        <v>8</v>
      </c>
      <c r="N7" s="46">
        <v>2</v>
      </c>
      <c r="O7" s="46"/>
    </row>
    <row r="8" spans="2:15" x14ac:dyDescent="0.25">
      <c r="B8" s="95"/>
      <c r="C8" s="34" t="s">
        <v>275</v>
      </c>
      <c r="D8" s="33" t="s">
        <v>274</v>
      </c>
      <c r="E8" s="32" t="s">
        <v>8</v>
      </c>
      <c r="F8" s="46">
        <v>1</v>
      </c>
      <c r="G8" s="46"/>
      <c r="K8" s="34" t="s">
        <v>452</v>
      </c>
      <c r="L8" s="33" t="s">
        <v>417</v>
      </c>
      <c r="M8" s="33" t="s">
        <v>8</v>
      </c>
      <c r="N8" s="46">
        <v>1</v>
      </c>
      <c r="O8" s="46"/>
    </row>
    <row r="9" spans="2:15" x14ac:dyDescent="0.25">
      <c r="B9" s="95"/>
      <c r="C9" s="34" t="s">
        <v>375</v>
      </c>
      <c r="D9" s="33" t="s">
        <v>199</v>
      </c>
      <c r="E9" s="33" t="s">
        <v>8</v>
      </c>
      <c r="F9" s="46">
        <v>2</v>
      </c>
      <c r="G9" s="46"/>
      <c r="K9" s="34" t="s">
        <v>275</v>
      </c>
      <c r="L9" s="33" t="s">
        <v>274</v>
      </c>
      <c r="M9" s="32" t="s">
        <v>8</v>
      </c>
      <c r="N9" s="46">
        <v>1</v>
      </c>
      <c r="O9" s="46"/>
    </row>
    <row r="10" spans="2:15" x14ac:dyDescent="0.25">
      <c r="B10" s="95"/>
      <c r="C10" s="34" t="s">
        <v>276</v>
      </c>
      <c r="D10" s="33" t="s">
        <v>62</v>
      </c>
      <c r="E10" s="32" t="s">
        <v>8</v>
      </c>
      <c r="F10" s="46">
        <v>3</v>
      </c>
      <c r="G10" s="46"/>
      <c r="K10" s="34" t="s">
        <v>375</v>
      </c>
      <c r="L10" s="33" t="s">
        <v>199</v>
      </c>
      <c r="M10" s="33" t="s">
        <v>8</v>
      </c>
      <c r="N10" s="46">
        <v>3</v>
      </c>
      <c r="O10" s="46"/>
    </row>
    <row r="11" spans="2:15" x14ac:dyDescent="0.25">
      <c r="B11" s="95"/>
      <c r="C11" s="34" t="s">
        <v>277</v>
      </c>
      <c r="D11" s="33" t="s">
        <v>93</v>
      </c>
      <c r="E11" s="32" t="s">
        <v>8</v>
      </c>
      <c r="F11" s="46">
        <v>1</v>
      </c>
      <c r="G11" s="46"/>
      <c r="K11" s="34" t="s">
        <v>276</v>
      </c>
      <c r="L11" s="33" t="s">
        <v>62</v>
      </c>
      <c r="M11" s="32" t="s">
        <v>8</v>
      </c>
      <c r="N11" s="46">
        <v>3</v>
      </c>
      <c r="O11" s="46"/>
    </row>
    <row r="12" spans="2:15" x14ac:dyDescent="0.25">
      <c r="B12" s="95"/>
      <c r="C12" s="15" t="s">
        <v>455</v>
      </c>
      <c r="D12" s="16" t="s">
        <v>15</v>
      </c>
      <c r="E12" s="18" t="s">
        <v>16</v>
      </c>
      <c r="F12" s="28">
        <v>1</v>
      </c>
      <c r="G12" s="28"/>
      <c r="K12" s="34" t="s">
        <v>277</v>
      </c>
      <c r="L12" s="33" t="s">
        <v>93</v>
      </c>
      <c r="M12" s="32" t="s">
        <v>8</v>
      </c>
      <c r="N12" s="46">
        <v>1</v>
      </c>
      <c r="O12" s="46"/>
    </row>
    <row r="13" spans="2:15" x14ac:dyDescent="0.25">
      <c r="B13" s="95"/>
      <c r="C13" s="15" t="s">
        <v>372</v>
      </c>
      <c r="D13" s="16" t="s">
        <v>19</v>
      </c>
      <c r="E13" s="16" t="s">
        <v>19</v>
      </c>
      <c r="F13" s="28">
        <v>2</v>
      </c>
      <c r="G13" s="28"/>
      <c r="K13" s="34" t="s">
        <v>453</v>
      </c>
      <c r="L13" s="33" t="s">
        <v>454</v>
      </c>
      <c r="M13" s="33" t="s">
        <v>8</v>
      </c>
      <c r="N13" s="46">
        <v>1</v>
      </c>
      <c r="O13" s="46"/>
    </row>
    <row r="14" spans="2:15" x14ac:dyDescent="0.25">
      <c r="B14" s="95"/>
      <c r="C14" s="15" t="s">
        <v>186</v>
      </c>
      <c r="D14" s="16" t="s">
        <v>19</v>
      </c>
      <c r="E14" s="18" t="s">
        <v>19</v>
      </c>
      <c r="F14" s="28">
        <v>6</v>
      </c>
      <c r="G14" s="28"/>
      <c r="K14" s="15" t="s">
        <v>455</v>
      </c>
      <c r="L14" s="16" t="s">
        <v>15</v>
      </c>
      <c r="M14" s="18" t="s">
        <v>16</v>
      </c>
      <c r="N14" s="28">
        <v>2</v>
      </c>
      <c r="O14" s="28"/>
    </row>
    <row r="15" spans="2:15" x14ac:dyDescent="0.25">
      <c r="B15" s="95"/>
      <c r="C15" s="15" t="s">
        <v>235</v>
      </c>
      <c r="D15" s="16" t="s">
        <v>19</v>
      </c>
      <c r="E15" s="18" t="s">
        <v>19</v>
      </c>
      <c r="F15" s="28">
        <v>3</v>
      </c>
      <c r="G15" s="28"/>
      <c r="K15" s="15" t="s">
        <v>456</v>
      </c>
      <c r="L15" s="16" t="s">
        <v>15</v>
      </c>
      <c r="M15" s="16" t="s">
        <v>16</v>
      </c>
      <c r="N15" s="28">
        <v>1</v>
      </c>
      <c r="O15" s="28"/>
    </row>
    <row r="16" spans="2:15" x14ac:dyDescent="0.25">
      <c r="B16" s="95"/>
      <c r="C16" s="40" t="s">
        <v>384</v>
      </c>
      <c r="D16" s="39" t="s">
        <v>84</v>
      </c>
      <c r="E16" s="39" t="s">
        <v>19</v>
      </c>
      <c r="F16" s="52">
        <v>3</v>
      </c>
      <c r="G16" s="52"/>
      <c r="K16" s="34" t="s">
        <v>372</v>
      </c>
      <c r="L16" s="33" t="s">
        <v>19</v>
      </c>
      <c r="M16" s="33" t="s">
        <v>19</v>
      </c>
      <c r="N16" s="46">
        <v>2</v>
      </c>
      <c r="O16" s="46"/>
    </row>
    <row r="17" spans="2:15" x14ac:dyDescent="0.25">
      <c r="B17" s="95"/>
      <c r="C17" s="34" t="s">
        <v>177</v>
      </c>
      <c r="D17" s="33" t="s">
        <v>87</v>
      </c>
      <c r="E17" s="33" t="s">
        <v>87</v>
      </c>
      <c r="F17" s="46">
        <v>6</v>
      </c>
      <c r="G17" s="46"/>
      <c r="K17" s="34" t="s">
        <v>186</v>
      </c>
      <c r="L17" s="33" t="s">
        <v>19</v>
      </c>
      <c r="M17" s="32" t="s">
        <v>19</v>
      </c>
      <c r="N17" s="46">
        <v>6</v>
      </c>
      <c r="O17" s="46"/>
    </row>
    <row r="18" spans="2:15" x14ac:dyDescent="0.25">
      <c r="B18" s="95"/>
      <c r="C18" s="15" t="s">
        <v>174</v>
      </c>
      <c r="D18" s="16" t="s">
        <v>24</v>
      </c>
      <c r="E18" s="16" t="s">
        <v>25</v>
      </c>
      <c r="F18" s="28">
        <v>2</v>
      </c>
      <c r="G18" s="28"/>
      <c r="K18" s="34" t="s">
        <v>235</v>
      </c>
      <c r="L18" s="33" t="s">
        <v>19</v>
      </c>
      <c r="M18" s="32" t="s">
        <v>19</v>
      </c>
      <c r="N18" s="46">
        <v>3</v>
      </c>
      <c r="O18" s="46"/>
    </row>
    <row r="19" spans="2:15" x14ac:dyDescent="0.25">
      <c r="B19" s="95"/>
      <c r="C19" s="34" t="s">
        <v>374</v>
      </c>
      <c r="D19" s="33" t="s">
        <v>29</v>
      </c>
      <c r="E19" s="32" t="s">
        <v>29</v>
      </c>
      <c r="F19" s="46">
        <v>9</v>
      </c>
      <c r="G19" s="46"/>
      <c r="K19" s="34" t="s">
        <v>384</v>
      </c>
      <c r="L19" s="33" t="s">
        <v>84</v>
      </c>
      <c r="M19" s="33" t="s">
        <v>19</v>
      </c>
      <c r="N19" s="46">
        <v>3</v>
      </c>
      <c r="O19" s="46"/>
    </row>
    <row r="20" spans="2:15" x14ac:dyDescent="0.25">
      <c r="B20" s="95"/>
      <c r="C20" s="15" t="s">
        <v>174</v>
      </c>
      <c r="D20" s="16" t="s">
        <v>35</v>
      </c>
      <c r="E20" s="18" t="s">
        <v>36</v>
      </c>
      <c r="F20" s="28">
        <v>7</v>
      </c>
      <c r="G20" s="28"/>
      <c r="K20" s="40" t="s">
        <v>177</v>
      </c>
      <c r="L20" s="39" t="s">
        <v>87</v>
      </c>
      <c r="M20" s="39" t="s">
        <v>87</v>
      </c>
      <c r="N20" s="52">
        <v>7</v>
      </c>
      <c r="O20" s="52"/>
    </row>
    <row r="21" spans="2:15" x14ac:dyDescent="0.25">
      <c r="B21" s="95"/>
      <c r="C21" s="15" t="s">
        <v>378</v>
      </c>
      <c r="D21" s="16" t="s">
        <v>35</v>
      </c>
      <c r="E21" s="18" t="s">
        <v>36</v>
      </c>
      <c r="F21" s="28">
        <v>1</v>
      </c>
      <c r="G21" s="28"/>
      <c r="K21" s="34" t="s">
        <v>174</v>
      </c>
      <c r="L21" s="33" t="s">
        <v>24</v>
      </c>
      <c r="M21" s="33" t="s">
        <v>25</v>
      </c>
      <c r="N21" s="46">
        <v>3</v>
      </c>
      <c r="O21" s="46"/>
    </row>
    <row r="22" spans="2:15" x14ac:dyDescent="0.25">
      <c r="B22" s="95"/>
      <c r="C22" s="34" t="s">
        <v>446</v>
      </c>
      <c r="D22" s="33" t="s">
        <v>27</v>
      </c>
      <c r="E22" s="33" t="s">
        <v>27</v>
      </c>
      <c r="F22" s="46">
        <v>4</v>
      </c>
      <c r="G22" s="46"/>
      <c r="K22" s="40" t="s">
        <v>374</v>
      </c>
      <c r="L22" s="39" t="s">
        <v>29</v>
      </c>
      <c r="M22" s="38" t="s">
        <v>29</v>
      </c>
      <c r="N22" s="52">
        <v>9</v>
      </c>
      <c r="O22" s="52"/>
    </row>
    <row r="23" spans="2:15" x14ac:dyDescent="0.25">
      <c r="B23" s="95"/>
      <c r="C23" s="40" t="s">
        <v>176</v>
      </c>
      <c r="D23" s="39" t="s">
        <v>150</v>
      </c>
      <c r="E23" s="38" t="s">
        <v>150</v>
      </c>
      <c r="F23" s="52">
        <v>3</v>
      </c>
      <c r="G23" s="52"/>
      <c r="K23" s="15" t="s">
        <v>457</v>
      </c>
      <c r="L23" s="16" t="s">
        <v>29</v>
      </c>
      <c r="M23" s="16" t="s">
        <v>29</v>
      </c>
      <c r="N23" s="28">
        <v>1</v>
      </c>
      <c r="O23" s="28"/>
    </row>
    <row r="24" spans="2:15" x14ac:dyDescent="0.25">
      <c r="B24" s="95"/>
      <c r="C24" s="40" t="s">
        <v>243</v>
      </c>
      <c r="D24" s="39" t="s">
        <v>150</v>
      </c>
      <c r="E24" s="38" t="s">
        <v>150</v>
      </c>
      <c r="F24" s="52">
        <v>2</v>
      </c>
      <c r="G24" s="52"/>
      <c r="K24" s="40" t="s">
        <v>458</v>
      </c>
      <c r="L24" s="39" t="s">
        <v>204</v>
      </c>
      <c r="M24" s="38" t="s">
        <v>29</v>
      </c>
      <c r="N24" s="52">
        <v>1</v>
      </c>
      <c r="O24" s="52"/>
    </row>
    <row r="25" spans="2:15" x14ac:dyDescent="0.25">
      <c r="B25" s="95"/>
      <c r="C25" s="40" t="s">
        <v>245</v>
      </c>
      <c r="D25" s="39" t="s">
        <v>150</v>
      </c>
      <c r="E25" s="38" t="s">
        <v>150</v>
      </c>
      <c r="F25" s="52">
        <v>4</v>
      </c>
      <c r="G25" s="52"/>
      <c r="K25" s="34" t="s">
        <v>174</v>
      </c>
      <c r="L25" s="33" t="s">
        <v>35</v>
      </c>
      <c r="M25" s="32" t="s">
        <v>36</v>
      </c>
      <c r="N25" s="46">
        <v>7</v>
      </c>
      <c r="O25" s="46"/>
    </row>
    <row r="26" spans="2:15" x14ac:dyDescent="0.25">
      <c r="B26" s="95"/>
      <c r="C26" s="40" t="s">
        <v>381</v>
      </c>
      <c r="D26" s="39" t="s">
        <v>150</v>
      </c>
      <c r="E26" s="39" t="s">
        <v>150</v>
      </c>
      <c r="F26" s="52">
        <v>2</v>
      </c>
      <c r="G26" s="52"/>
      <c r="K26" s="34" t="s">
        <v>378</v>
      </c>
      <c r="L26" s="33" t="s">
        <v>35</v>
      </c>
      <c r="M26" s="32" t="s">
        <v>36</v>
      </c>
      <c r="N26" s="46">
        <v>2</v>
      </c>
      <c r="O26" s="46"/>
    </row>
    <row r="27" spans="2:15" x14ac:dyDescent="0.25">
      <c r="B27" s="95"/>
      <c r="C27" s="40" t="s">
        <v>447</v>
      </c>
      <c r="D27" s="39" t="s">
        <v>150</v>
      </c>
      <c r="E27" s="38" t="s">
        <v>150</v>
      </c>
      <c r="F27" s="52">
        <v>8</v>
      </c>
      <c r="G27" s="52">
        <v>4</v>
      </c>
      <c r="K27" s="40" t="s">
        <v>446</v>
      </c>
      <c r="L27" s="39" t="s">
        <v>27</v>
      </c>
      <c r="M27" s="39" t="s">
        <v>27</v>
      </c>
      <c r="N27" s="52">
        <v>4</v>
      </c>
      <c r="O27" s="52"/>
    </row>
    <row r="28" spans="2:15" x14ac:dyDescent="0.25">
      <c r="B28" s="95"/>
      <c r="C28" s="40" t="s">
        <v>244</v>
      </c>
      <c r="D28" s="39" t="s">
        <v>150</v>
      </c>
      <c r="E28" s="38" t="s">
        <v>150</v>
      </c>
      <c r="F28" s="52">
        <v>1</v>
      </c>
      <c r="G28" s="52"/>
      <c r="K28" s="55" t="s">
        <v>459</v>
      </c>
      <c r="L28" s="39" t="s">
        <v>201</v>
      </c>
      <c r="M28" s="38" t="s">
        <v>27</v>
      </c>
      <c r="N28" s="52">
        <v>1</v>
      </c>
      <c r="O28" s="52"/>
    </row>
    <row r="29" spans="2:15" x14ac:dyDescent="0.25">
      <c r="B29" s="95"/>
      <c r="C29" s="40" t="s">
        <v>188</v>
      </c>
      <c r="D29" s="39" t="s">
        <v>150</v>
      </c>
      <c r="E29" s="38" t="s">
        <v>150</v>
      </c>
      <c r="F29" s="52">
        <v>14</v>
      </c>
      <c r="G29" s="52"/>
      <c r="K29" s="40" t="s">
        <v>54</v>
      </c>
      <c r="L29" s="39" t="s">
        <v>54</v>
      </c>
      <c r="M29" s="38" t="s">
        <v>27</v>
      </c>
      <c r="N29" s="52">
        <v>1</v>
      </c>
      <c r="O29" s="52"/>
    </row>
    <row r="30" spans="2:15" x14ac:dyDescent="0.25">
      <c r="B30" s="95"/>
      <c r="C30" s="40" t="s">
        <v>448</v>
      </c>
      <c r="D30" s="39" t="s">
        <v>150</v>
      </c>
      <c r="E30" s="38" t="s">
        <v>150</v>
      </c>
      <c r="F30" s="52">
        <v>2</v>
      </c>
      <c r="G30" s="52"/>
      <c r="K30" s="34" t="s">
        <v>176</v>
      </c>
      <c r="L30" s="33" t="s">
        <v>150</v>
      </c>
      <c r="M30" s="32" t="s">
        <v>150</v>
      </c>
      <c r="N30" s="46">
        <v>3</v>
      </c>
      <c r="O30" s="46"/>
    </row>
    <row r="31" spans="2:15" x14ac:dyDescent="0.25">
      <c r="B31" s="95"/>
      <c r="C31" s="40" t="s">
        <v>242</v>
      </c>
      <c r="D31" s="39" t="s">
        <v>150</v>
      </c>
      <c r="E31" s="38" t="s">
        <v>150</v>
      </c>
      <c r="F31" s="52">
        <v>9</v>
      </c>
      <c r="G31" s="52"/>
      <c r="K31" s="34" t="s">
        <v>243</v>
      </c>
      <c r="L31" s="33" t="s">
        <v>150</v>
      </c>
      <c r="M31" s="32" t="s">
        <v>150</v>
      </c>
      <c r="N31" s="46">
        <v>2</v>
      </c>
      <c r="O31" s="46"/>
    </row>
    <row r="32" spans="2:15" x14ac:dyDescent="0.25">
      <c r="B32" s="95"/>
      <c r="C32" s="40" t="s">
        <v>466</v>
      </c>
      <c r="D32" s="39" t="s">
        <v>150</v>
      </c>
      <c r="E32" s="38" t="s">
        <v>150</v>
      </c>
      <c r="F32" s="52">
        <v>3</v>
      </c>
      <c r="G32" s="52"/>
      <c r="K32" s="34" t="s">
        <v>245</v>
      </c>
      <c r="L32" s="33" t="s">
        <v>150</v>
      </c>
      <c r="M32" s="32" t="s">
        <v>150</v>
      </c>
      <c r="N32" s="46">
        <v>4</v>
      </c>
      <c r="O32" s="46"/>
    </row>
    <row r="33" spans="2:15" x14ac:dyDescent="0.25">
      <c r="B33" s="95"/>
      <c r="C33" s="40" t="s">
        <v>278</v>
      </c>
      <c r="D33" s="39" t="s">
        <v>150</v>
      </c>
      <c r="E33" s="38" t="s">
        <v>150</v>
      </c>
      <c r="F33" s="52">
        <v>1</v>
      </c>
      <c r="G33" s="52"/>
      <c r="K33" s="34" t="s">
        <v>381</v>
      </c>
      <c r="L33" s="33" t="s">
        <v>150</v>
      </c>
      <c r="M33" s="33" t="s">
        <v>150</v>
      </c>
      <c r="N33" s="46">
        <v>2</v>
      </c>
      <c r="O33" s="46"/>
    </row>
    <row r="34" spans="2:15" x14ac:dyDescent="0.25">
      <c r="B34" s="95"/>
      <c r="C34" s="40" t="s">
        <v>175</v>
      </c>
      <c r="D34" s="39" t="s">
        <v>150</v>
      </c>
      <c r="E34" s="39" t="s">
        <v>150</v>
      </c>
      <c r="F34" s="52">
        <v>1</v>
      </c>
      <c r="G34" s="52"/>
      <c r="K34" s="34" t="s">
        <v>447</v>
      </c>
      <c r="L34" s="33" t="s">
        <v>150</v>
      </c>
      <c r="M34" s="32" t="s">
        <v>150</v>
      </c>
      <c r="N34" s="46">
        <v>8</v>
      </c>
      <c r="O34" s="46">
        <v>4</v>
      </c>
    </row>
    <row r="35" spans="2:15" x14ac:dyDescent="0.25">
      <c r="B35" s="95"/>
      <c r="C35" s="40" t="s">
        <v>382</v>
      </c>
      <c r="D35" s="39" t="s">
        <v>150</v>
      </c>
      <c r="E35" s="39" t="s">
        <v>150</v>
      </c>
      <c r="F35" s="52">
        <v>2</v>
      </c>
      <c r="G35" s="52"/>
      <c r="K35" s="34" t="s">
        <v>244</v>
      </c>
      <c r="L35" s="33" t="s">
        <v>150</v>
      </c>
      <c r="M35" s="32" t="s">
        <v>150</v>
      </c>
      <c r="N35" s="46">
        <v>1</v>
      </c>
      <c r="O35" s="46"/>
    </row>
    <row r="36" spans="2:15" x14ac:dyDescent="0.25">
      <c r="B36" s="95"/>
      <c r="C36" s="40" t="s">
        <v>183</v>
      </c>
      <c r="D36" s="39" t="s">
        <v>150</v>
      </c>
      <c r="E36" s="38" t="s">
        <v>150</v>
      </c>
      <c r="F36" s="52">
        <v>0</v>
      </c>
      <c r="G36" s="52"/>
      <c r="K36" s="34" t="s">
        <v>188</v>
      </c>
      <c r="L36" s="33" t="s">
        <v>150</v>
      </c>
      <c r="M36" s="32" t="s">
        <v>150</v>
      </c>
      <c r="N36" s="46">
        <v>14</v>
      </c>
      <c r="O36" s="46"/>
    </row>
    <row r="37" spans="2:15" x14ac:dyDescent="0.25">
      <c r="B37" s="95"/>
      <c r="C37" s="40" t="s">
        <v>233</v>
      </c>
      <c r="D37" s="39" t="s">
        <v>150</v>
      </c>
      <c r="E37" s="39" t="s">
        <v>150</v>
      </c>
      <c r="F37" s="52">
        <v>4</v>
      </c>
      <c r="G37" s="52"/>
      <c r="K37" s="34" t="s">
        <v>448</v>
      </c>
      <c r="L37" s="33" t="s">
        <v>150</v>
      </c>
      <c r="M37" s="32" t="s">
        <v>150</v>
      </c>
      <c r="N37" s="46">
        <v>2</v>
      </c>
      <c r="O37" s="46"/>
    </row>
    <row r="38" spans="2:15" x14ac:dyDescent="0.25">
      <c r="B38" s="95"/>
      <c r="C38" s="40" t="s">
        <v>236</v>
      </c>
      <c r="D38" s="39" t="s">
        <v>150</v>
      </c>
      <c r="E38" s="38" t="s">
        <v>150</v>
      </c>
      <c r="F38" s="52">
        <v>4</v>
      </c>
      <c r="G38" s="52"/>
      <c r="K38" s="34" t="s">
        <v>242</v>
      </c>
      <c r="L38" s="33" t="s">
        <v>150</v>
      </c>
      <c r="M38" s="32" t="s">
        <v>150</v>
      </c>
      <c r="N38" s="46">
        <v>9</v>
      </c>
      <c r="O38" s="46"/>
    </row>
    <row r="39" spans="2:15" x14ac:dyDescent="0.25">
      <c r="B39" s="95"/>
      <c r="C39" s="40" t="s">
        <v>383</v>
      </c>
      <c r="D39" s="39" t="s">
        <v>150</v>
      </c>
      <c r="E39" s="38" t="s">
        <v>150</v>
      </c>
      <c r="F39" s="52">
        <v>27</v>
      </c>
      <c r="G39" s="52"/>
      <c r="K39" s="34" t="s">
        <v>466</v>
      </c>
      <c r="L39" s="33" t="s">
        <v>150</v>
      </c>
      <c r="M39" s="32" t="s">
        <v>150</v>
      </c>
      <c r="N39" s="46">
        <v>3</v>
      </c>
      <c r="O39" s="46"/>
    </row>
    <row r="40" spans="2:15" x14ac:dyDescent="0.25">
      <c r="B40" s="95"/>
      <c r="C40" s="40" t="s">
        <v>380</v>
      </c>
      <c r="D40" s="39" t="s">
        <v>150</v>
      </c>
      <c r="E40" s="38" t="s">
        <v>150</v>
      </c>
      <c r="F40" s="52">
        <v>3</v>
      </c>
      <c r="G40" s="52"/>
      <c r="K40" s="34" t="s">
        <v>278</v>
      </c>
      <c r="L40" s="33" t="s">
        <v>150</v>
      </c>
      <c r="M40" s="32" t="s">
        <v>150</v>
      </c>
      <c r="N40" s="46">
        <v>1</v>
      </c>
      <c r="O40" s="46"/>
    </row>
    <row r="41" spans="2:15" x14ac:dyDescent="0.25">
      <c r="B41" s="95"/>
      <c r="C41" s="40" t="s">
        <v>379</v>
      </c>
      <c r="D41" s="39" t="s">
        <v>150</v>
      </c>
      <c r="E41" s="38" t="s">
        <v>150</v>
      </c>
      <c r="F41" s="52">
        <v>3</v>
      </c>
      <c r="G41" s="52"/>
      <c r="K41" s="34" t="s">
        <v>175</v>
      </c>
      <c r="L41" s="33" t="s">
        <v>150</v>
      </c>
      <c r="M41" s="33" t="s">
        <v>150</v>
      </c>
      <c r="N41" s="46">
        <v>1</v>
      </c>
      <c r="O41" s="46"/>
    </row>
    <row r="42" spans="2:15" x14ac:dyDescent="0.25">
      <c r="B42" s="95"/>
      <c r="C42" s="40" t="s">
        <v>189</v>
      </c>
      <c r="D42" s="39" t="s">
        <v>150</v>
      </c>
      <c r="E42" s="39" t="s">
        <v>150</v>
      </c>
      <c r="F42" s="52">
        <v>2</v>
      </c>
      <c r="G42" s="52"/>
      <c r="K42" s="34" t="s">
        <v>382</v>
      </c>
      <c r="L42" s="33" t="s">
        <v>150</v>
      </c>
      <c r="M42" s="33" t="s">
        <v>150</v>
      </c>
      <c r="N42" s="46">
        <v>2</v>
      </c>
      <c r="O42" s="46"/>
    </row>
    <row r="43" spans="2:15" x14ac:dyDescent="0.25">
      <c r="B43" s="95"/>
      <c r="C43" s="40" t="s">
        <v>246</v>
      </c>
      <c r="D43" s="39" t="s">
        <v>150</v>
      </c>
      <c r="E43" s="39" t="s">
        <v>150</v>
      </c>
      <c r="F43" s="52">
        <v>7</v>
      </c>
      <c r="G43" s="52"/>
      <c r="K43" s="34" t="s">
        <v>183</v>
      </c>
      <c r="L43" s="33" t="s">
        <v>150</v>
      </c>
      <c r="M43" s="32" t="s">
        <v>150</v>
      </c>
      <c r="N43" s="46">
        <v>0</v>
      </c>
      <c r="O43" s="46"/>
    </row>
    <row r="44" spans="2:15" x14ac:dyDescent="0.25">
      <c r="B44" s="95"/>
      <c r="C44" s="34" t="s">
        <v>279</v>
      </c>
      <c r="D44" s="33" t="s">
        <v>179</v>
      </c>
      <c r="E44" s="33" t="s">
        <v>179</v>
      </c>
      <c r="F44" s="46">
        <v>6</v>
      </c>
      <c r="G44" s="46"/>
      <c r="K44" s="34" t="s">
        <v>233</v>
      </c>
      <c r="L44" s="33" t="s">
        <v>150</v>
      </c>
      <c r="M44" s="33" t="s">
        <v>150</v>
      </c>
      <c r="N44" s="46">
        <v>4</v>
      </c>
      <c r="O44" s="46"/>
    </row>
    <row r="45" spans="2:15" x14ac:dyDescent="0.25">
      <c r="B45" s="95"/>
      <c r="C45" s="40" t="s">
        <v>461</v>
      </c>
      <c r="D45" s="39" t="s">
        <v>49</v>
      </c>
      <c r="E45" s="38" t="s">
        <v>187</v>
      </c>
      <c r="F45" s="52">
        <v>1</v>
      </c>
      <c r="G45" s="52"/>
      <c r="K45" s="34" t="s">
        <v>236</v>
      </c>
      <c r="L45" s="33" t="s">
        <v>150</v>
      </c>
      <c r="M45" s="32" t="s">
        <v>150</v>
      </c>
      <c r="N45" s="46">
        <v>4</v>
      </c>
      <c r="O45" s="46"/>
    </row>
    <row r="46" spans="2:15" x14ac:dyDescent="0.25">
      <c r="B46" s="95"/>
      <c r="C46" s="40" t="s">
        <v>449</v>
      </c>
      <c r="D46" s="39" t="s">
        <v>49</v>
      </c>
      <c r="E46" s="38" t="s">
        <v>187</v>
      </c>
      <c r="F46" s="52">
        <v>3</v>
      </c>
      <c r="G46" s="52"/>
      <c r="K46" s="34" t="s">
        <v>383</v>
      </c>
      <c r="L46" s="33" t="s">
        <v>150</v>
      </c>
      <c r="M46" s="32" t="s">
        <v>150</v>
      </c>
      <c r="N46" s="52">
        <v>27</v>
      </c>
      <c r="O46" s="46"/>
    </row>
    <row r="47" spans="2:15" x14ac:dyDescent="0.25">
      <c r="B47" s="95"/>
      <c r="C47" s="34" t="s">
        <v>172</v>
      </c>
      <c r="D47" s="33" t="s">
        <v>51</v>
      </c>
      <c r="E47" s="32" t="s">
        <v>51</v>
      </c>
      <c r="F47" s="46">
        <v>2</v>
      </c>
      <c r="G47" s="46"/>
      <c r="K47" s="34" t="s">
        <v>380</v>
      </c>
      <c r="L47" s="33" t="s">
        <v>150</v>
      </c>
      <c r="M47" s="32" t="s">
        <v>150</v>
      </c>
      <c r="N47" s="46">
        <v>3</v>
      </c>
      <c r="O47" s="46"/>
    </row>
    <row r="48" spans="2:15" x14ac:dyDescent="0.25">
      <c r="B48" s="95"/>
      <c r="C48" s="40" t="s">
        <v>182</v>
      </c>
      <c r="D48" s="39" t="s">
        <v>52</v>
      </c>
      <c r="E48" s="38" t="s">
        <v>52</v>
      </c>
      <c r="F48" s="52">
        <v>7</v>
      </c>
      <c r="G48" s="52"/>
      <c r="K48" s="34" t="s">
        <v>379</v>
      </c>
      <c r="L48" s="33" t="s">
        <v>150</v>
      </c>
      <c r="M48" s="32" t="s">
        <v>150</v>
      </c>
      <c r="N48" s="46">
        <v>3</v>
      </c>
      <c r="O48" s="46"/>
    </row>
    <row r="49" spans="2:15" x14ac:dyDescent="0.25">
      <c r="B49" s="95"/>
      <c r="C49" s="34" t="s">
        <v>181</v>
      </c>
      <c r="D49" s="33" t="s">
        <v>59</v>
      </c>
      <c r="E49" s="33" t="s">
        <v>59</v>
      </c>
      <c r="F49" s="46">
        <v>9</v>
      </c>
      <c r="G49" s="46"/>
      <c r="K49" s="34" t="s">
        <v>189</v>
      </c>
      <c r="L49" s="33" t="s">
        <v>150</v>
      </c>
      <c r="M49" s="33" t="s">
        <v>150</v>
      </c>
      <c r="N49" s="46">
        <v>2</v>
      </c>
      <c r="O49" s="46"/>
    </row>
    <row r="50" spans="2:15" x14ac:dyDescent="0.25">
      <c r="B50" s="95"/>
      <c r="C50" s="34" t="s">
        <v>178</v>
      </c>
      <c r="D50" s="33" t="s">
        <v>59</v>
      </c>
      <c r="E50" s="32" t="s">
        <v>59</v>
      </c>
      <c r="F50" s="46">
        <v>5</v>
      </c>
      <c r="G50" s="46"/>
      <c r="K50" s="34" t="s">
        <v>246</v>
      </c>
      <c r="L50" s="33" t="s">
        <v>150</v>
      </c>
      <c r="M50" s="33" t="s">
        <v>150</v>
      </c>
      <c r="N50" s="46">
        <v>7</v>
      </c>
      <c r="O50" s="46"/>
    </row>
    <row r="51" spans="2:15" x14ac:dyDescent="0.25">
      <c r="B51" s="95"/>
      <c r="C51" s="15" t="s">
        <v>376</v>
      </c>
      <c r="D51" s="16" t="s">
        <v>262</v>
      </c>
      <c r="E51" s="18" t="s">
        <v>180</v>
      </c>
      <c r="F51" s="28">
        <v>1</v>
      </c>
      <c r="G51" s="28"/>
      <c r="K51" s="40" t="s">
        <v>279</v>
      </c>
      <c r="L51" s="39" t="s">
        <v>179</v>
      </c>
      <c r="M51" s="39" t="s">
        <v>179</v>
      </c>
      <c r="N51" s="52">
        <v>6</v>
      </c>
      <c r="O51" s="52"/>
    </row>
    <row r="52" spans="2:15" x14ac:dyDescent="0.25">
      <c r="B52" s="95"/>
      <c r="C52" s="40" t="s">
        <v>377</v>
      </c>
      <c r="D52" s="39" t="s">
        <v>262</v>
      </c>
      <c r="E52" s="39" t="s">
        <v>180</v>
      </c>
      <c r="F52" s="52">
        <v>1</v>
      </c>
      <c r="G52" s="52"/>
      <c r="K52" s="40" t="s">
        <v>460</v>
      </c>
      <c r="L52" s="39" t="s">
        <v>179</v>
      </c>
      <c r="M52" s="39" t="s">
        <v>179</v>
      </c>
      <c r="N52" s="52">
        <v>1</v>
      </c>
      <c r="O52" s="52"/>
    </row>
    <row r="53" spans="2:15" x14ac:dyDescent="0.25">
      <c r="B53" s="95"/>
      <c r="C53" s="15" t="s">
        <v>184</v>
      </c>
      <c r="D53" s="16" t="s">
        <v>180</v>
      </c>
      <c r="E53" s="18" t="s">
        <v>180</v>
      </c>
      <c r="F53" s="28">
        <v>5</v>
      </c>
      <c r="G53" s="28"/>
      <c r="K53" s="40" t="s">
        <v>421</v>
      </c>
      <c r="L53" s="39" t="s">
        <v>179</v>
      </c>
      <c r="M53" s="38" t="s">
        <v>179</v>
      </c>
      <c r="N53" s="52">
        <v>1</v>
      </c>
      <c r="O53" s="52"/>
    </row>
    <row r="54" spans="2:15" x14ac:dyDescent="0.25">
      <c r="B54" s="95"/>
      <c r="C54" s="34" t="s">
        <v>373</v>
      </c>
      <c r="D54" s="33" t="s">
        <v>68</v>
      </c>
      <c r="E54" s="32" t="s">
        <v>69</v>
      </c>
      <c r="F54" s="46">
        <v>4</v>
      </c>
      <c r="G54" s="46"/>
      <c r="K54" s="34" t="s">
        <v>461</v>
      </c>
      <c r="L54" s="33" t="s">
        <v>49</v>
      </c>
      <c r="M54" s="32" t="s">
        <v>187</v>
      </c>
      <c r="N54" s="46">
        <v>2</v>
      </c>
      <c r="O54" s="46"/>
    </row>
    <row r="55" spans="2:15" x14ac:dyDescent="0.25">
      <c r="B55" s="95"/>
      <c r="C55" s="34" t="s">
        <v>450</v>
      </c>
      <c r="D55" s="33" t="s">
        <v>427</v>
      </c>
      <c r="E55" s="32" t="s">
        <v>69</v>
      </c>
      <c r="F55" s="46">
        <v>1</v>
      </c>
      <c r="G55" s="46"/>
      <c r="K55" s="34" t="s">
        <v>449</v>
      </c>
      <c r="L55" s="33" t="s">
        <v>49</v>
      </c>
      <c r="M55" s="32" t="s">
        <v>187</v>
      </c>
      <c r="N55" s="46">
        <v>4</v>
      </c>
      <c r="O55" s="46"/>
    </row>
    <row r="56" spans="2:15" x14ac:dyDescent="0.25">
      <c r="B56" s="95"/>
      <c r="C56" s="40" t="s">
        <v>173</v>
      </c>
      <c r="D56" s="39" t="s">
        <v>190</v>
      </c>
      <c r="E56" s="39" t="s">
        <v>190</v>
      </c>
      <c r="F56" s="52">
        <v>6</v>
      </c>
      <c r="G56" s="52"/>
      <c r="K56" s="34" t="s">
        <v>462</v>
      </c>
      <c r="L56" s="33" t="s">
        <v>424</v>
      </c>
      <c r="M56" s="32" t="s">
        <v>187</v>
      </c>
      <c r="N56" s="46">
        <v>1</v>
      </c>
      <c r="O56" s="46"/>
    </row>
    <row r="57" spans="2:15" x14ac:dyDescent="0.25">
      <c r="B57" s="95"/>
      <c r="C57" s="34" t="s">
        <v>385</v>
      </c>
      <c r="D57" s="33" t="s">
        <v>228</v>
      </c>
      <c r="E57" s="33" t="s">
        <v>228</v>
      </c>
      <c r="F57" s="46">
        <v>1</v>
      </c>
      <c r="G57" s="46"/>
      <c r="K57" s="40" t="s">
        <v>463</v>
      </c>
      <c r="L57" s="39" t="s">
        <v>51</v>
      </c>
      <c r="M57" s="39" t="s">
        <v>51</v>
      </c>
      <c r="N57" s="52">
        <v>1</v>
      </c>
      <c r="O57" s="52"/>
    </row>
    <row r="58" spans="2:15" x14ac:dyDescent="0.25">
      <c r="B58" s="95"/>
      <c r="C58" s="5"/>
      <c r="K58" s="40" t="s">
        <v>172</v>
      </c>
      <c r="L58" s="39" t="s">
        <v>51</v>
      </c>
      <c r="M58" s="38" t="s">
        <v>51</v>
      </c>
      <c r="N58" s="52">
        <v>2</v>
      </c>
      <c r="O58" s="52"/>
    </row>
    <row r="59" spans="2:15" x14ac:dyDescent="0.25">
      <c r="B59" s="95"/>
      <c r="C59" s="5"/>
      <c r="K59" s="34" t="s">
        <v>182</v>
      </c>
      <c r="L59" s="33" t="s">
        <v>52</v>
      </c>
      <c r="M59" s="32" t="s">
        <v>52</v>
      </c>
      <c r="N59" s="46">
        <v>7</v>
      </c>
      <c r="O59" s="46"/>
    </row>
    <row r="60" spans="2:15" x14ac:dyDescent="0.25">
      <c r="B60" s="95"/>
      <c r="C60" s="5"/>
      <c r="K60" s="40" t="s">
        <v>181</v>
      </c>
      <c r="L60" s="39" t="s">
        <v>59</v>
      </c>
      <c r="M60" s="39" t="s">
        <v>59</v>
      </c>
      <c r="N60" s="52">
        <v>10</v>
      </c>
      <c r="O60" s="52"/>
    </row>
    <row r="61" spans="2:15" x14ac:dyDescent="0.25">
      <c r="B61" s="95"/>
      <c r="C61" s="1" t="s">
        <v>503</v>
      </c>
      <c r="D61" s="1" t="s">
        <v>504</v>
      </c>
      <c r="E61" s="1" t="s">
        <v>469</v>
      </c>
      <c r="G61" s="1">
        <f>SUM(F7:F57)+SUM(G7:G57)</f>
        <v>211</v>
      </c>
      <c r="H61" s="1" t="s">
        <v>386</v>
      </c>
      <c r="K61" s="40" t="s">
        <v>464</v>
      </c>
      <c r="L61" s="39" t="s">
        <v>59</v>
      </c>
      <c r="M61" s="38" t="s">
        <v>59</v>
      </c>
      <c r="N61" s="52">
        <v>1</v>
      </c>
      <c r="O61" s="52"/>
    </row>
    <row r="62" spans="2:15" x14ac:dyDescent="0.25">
      <c r="B62" s="95"/>
      <c r="C62" s="55"/>
      <c r="D62" s="95"/>
      <c r="E62" s="96"/>
      <c r="F62" s="68"/>
      <c r="G62" s="68"/>
      <c r="K62" s="40" t="s">
        <v>58</v>
      </c>
      <c r="L62" s="39" t="s">
        <v>59</v>
      </c>
      <c r="M62" s="38" t="s">
        <v>59</v>
      </c>
      <c r="N62" s="52">
        <v>1</v>
      </c>
      <c r="O62" s="52"/>
    </row>
    <row r="63" spans="2:15" x14ac:dyDescent="0.25">
      <c r="B63" s="95"/>
      <c r="C63" s="55"/>
      <c r="D63" s="95"/>
      <c r="E63" s="96"/>
      <c r="F63" s="68"/>
      <c r="G63" s="68"/>
      <c r="K63" s="40" t="s">
        <v>178</v>
      </c>
      <c r="L63" s="39" t="s">
        <v>59</v>
      </c>
      <c r="M63" s="38" t="s">
        <v>59</v>
      </c>
      <c r="N63" s="52">
        <v>5</v>
      </c>
      <c r="O63" s="52"/>
    </row>
    <row r="64" spans="2:15" x14ac:dyDescent="0.25">
      <c r="B64" s="95"/>
      <c r="C64" s="55"/>
      <c r="D64" s="95"/>
      <c r="E64" s="96"/>
      <c r="F64" s="68"/>
      <c r="G64" s="68"/>
      <c r="K64" s="34" t="s">
        <v>376</v>
      </c>
      <c r="L64" s="33" t="s">
        <v>262</v>
      </c>
      <c r="M64" s="32" t="s">
        <v>180</v>
      </c>
      <c r="N64" s="46">
        <v>1</v>
      </c>
      <c r="O64" s="46"/>
    </row>
    <row r="65" spans="2:16" x14ac:dyDescent="0.25">
      <c r="B65" s="95"/>
      <c r="C65" s="55"/>
      <c r="D65" s="95"/>
      <c r="E65" s="96"/>
      <c r="F65" s="68"/>
      <c r="G65" s="68"/>
      <c r="K65" s="34" t="s">
        <v>377</v>
      </c>
      <c r="L65" s="33" t="s">
        <v>262</v>
      </c>
      <c r="M65" s="33" t="s">
        <v>180</v>
      </c>
      <c r="N65" s="46">
        <v>1</v>
      </c>
      <c r="O65" s="46"/>
    </row>
    <row r="66" spans="2:16" x14ac:dyDescent="0.25">
      <c r="B66" s="95"/>
      <c r="C66" s="55"/>
      <c r="D66" s="95"/>
      <c r="E66" s="95"/>
      <c r="F66" s="68"/>
      <c r="G66" s="68"/>
      <c r="K66" s="34" t="s">
        <v>465</v>
      </c>
      <c r="L66" s="33" t="s">
        <v>180</v>
      </c>
      <c r="M66" s="32" t="s">
        <v>180</v>
      </c>
      <c r="N66" s="46">
        <v>6</v>
      </c>
      <c r="O66" s="46"/>
    </row>
    <row r="67" spans="2:16" x14ac:dyDescent="0.25">
      <c r="B67" s="95"/>
      <c r="C67" s="55"/>
      <c r="D67" s="95"/>
      <c r="E67" s="96"/>
      <c r="F67" s="68"/>
      <c r="G67" s="68"/>
      <c r="K67" s="40" t="s">
        <v>373</v>
      </c>
      <c r="L67" s="39" t="s">
        <v>68</v>
      </c>
      <c r="M67" s="38" t="s">
        <v>69</v>
      </c>
      <c r="N67" s="52">
        <v>4</v>
      </c>
      <c r="O67" s="52"/>
    </row>
    <row r="68" spans="2:16" x14ac:dyDescent="0.25">
      <c r="B68" s="95"/>
      <c r="C68" s="55"/>
      <c r="D68" s="95"/>
      <c r="E68" s="96"/>
      <c r="F68" s="68"/>
      <c r="G68" s="68"/>
      <c r="K68" s="40" t="s">
        <v>450</v>
      </c>
      <c r="L68" s="39" t="s">
        <v>427</v>
      </c>
      <c r="M68" s="38" t="s">
        <v>69</v>
      </c>
      <c r="N68" s="52">
        <v>2</v>
      </c>
      <c r="O68" s="52"/>
    </row>
    <row r="69" spans="2:16" x14ac:dyDescent="0.25">
      <c r="B69" s="95"/>
      <c r="C69" s="55"/>
      <c r="D69" s="95"/>
      <c r="E69" s="96"/>
      <c r="F69" s="68"/>
      <c r="G69" s="68"/>
      <c r="K69" s="34" t="s">
        <v>173</v>
      </c>
      <c r="L69" s="33" t="s">
        <v>190</v>
      </c>
      <c r="M69" s="33" t="s">
        <v>190</v>
      </c>
      <c r="N69" s="46">
        <v>7</v>
      </c>
      <c r="O69" s="46"/>
    </row>
    <row r="70" spans="2:16" x14ac:dyDescent="0.25">
      <c r="B70" s="95"/>
      <c r="C70" s="55"/>
      <c r="D70" s="95"/>
      <c r="E70" s="95"/>
      <c r="F70" s="68"/>
      <c r="G70" s="68"/>
      <c r="K70" s="40" t="s">
        <v>385</v>
      </c>
      <c r="L70" s="39" t="s">
        <v>228</v>
      </c>
      <c r="M70" s="39" t="s">
        <v>228</v>
      </c>
      <c r="N70" s="52">
        <v>3</v>
      </c>
      <c r="O70" s="52"/>
    </row>
    <row r="71" spans="2:16" x14ac:dyDescent="0.25">
      <c r="B71" s="95"/>
      <c r="C71" s="55"/>
      <c r="D71" s="95"/>
      <c r="E71" s="95"/>
      <c r="F71" s="68"/>
      <c r="G71" s="68"/>
      <c r="K71" s="5"/>
    </row>
    <row r="72" spans="2:16" x14ac:dyDescent="0.25">
      <c r="B72" s="95"/>
      <c r="C72" s="55"/>
      <c r="D72" s="95"/>
      <c r="E72" s="95"/>
      <c r="F72" s="95"/>
      <c r="G72" s="95"/>
      <c r="K72" s="5"/>
    </row>
    <row r="73" spans="2:16" x14ac:dyDescent="0.25">
      <c r="B73" s="95"/>
      <c r="C73" s="55"/>
      <c r="D73" s="95"/>
      <c r="E73" s="95"/>
      <c r="F73" s="95"/>
      <c r="G73" s="95"/>
      <c r="K73" s="5"/>
    </row>
    <row r="74" spans="2:16" x14ac:dyDescent="0.25">
      <c r="B74" s="95"/>
      <c r="C74" s="55"/>
      <c r="D74" s="95"/>
      <c r="E74" s="95"/>
      <c r="F74" s="95"/>
      <c r="G74" s="95"/>
      <c r="K74" s="1" t="s">
        <v>467</v>
      </c>
      <c r="L74" s="1" t="s">
        <v>468</v>
      </c>
      <c r="M74" s="1" t="s">
        <v>469</v>
      </c>
      <c r="O74" s="1">
        <f>SUM(N7:N70)+SUM(O7:O70)</f>
        <v>237</v>
      </c>
      <c r="P74" s="1" t="s">
        <v>386</v>
      </c>
    </row>
    <row r="75" spans="2:16" x14ac:dyDescent="0.25">
      <c r="B75" s="95"/>
      <c r="C75" s="95"/>
      <c r="D75" s="95"/>
      <c r="E75" s="95"/>
      <c r="F75" s="95"/>
      <c r="G75" s="95"/>
    </row>
    <row r="76" spans="2:16" x14ac:dyDescent="0.25">
      <c r="B76" s="95"/>
      <c r="C76" s="55"/>
      <c r="D76" s="95"/>
      <c r="E76" s="95"/>
      <c r="F76" s="95"/>
      <c r="G76" s="95"/>
    </row>
    <row r="77" spans="2:16" x14ac:dyDescent="0.25">
      <c r="B77" s="95"/>
      <c r="C77" s="55"/>
      <c r="D77" s="95"/>
      <c r="E77" s="95"/>
      <c r="F77" s="95"/>
      <c r="G77" s="95"/>
    </row>
    <row r="78" spans="2:16" x14ac:dyDescent="0.25">
      <c r="B78" s="95"/>
      <c r="C78" s="55"/>
      <c r="D78" s="95"/>
      <c r="E78" s="95"/>
      <c r="F78" s="95"/>
      <c r="G78" s="95"/>
    </row>
    <row r="79" spans="2:16" x14ac:dyDescent="0.25">
      <c r="B79" s="95"/>
      <c r="C79" s="55"/>
      <c r="D79" s="95"/>
      <c r="E79" s="95"/>
      <c r="F79" s="95"/>
      <c r="G79" s="95"/>
    </row>
    <row r="80" spans="2:16" x14ac:dyDescent="0.25">
      <c r="B80" s="95"/>
      <c r="C80" s="55"/>
      <c r="D80" s="95"/>
      <c r="E80" s="95"/>
      <c r="F80" s="95"/>
      <c r="G80" s="95"/>
    </row>
    <row r="81" spans="2:7" x14ac:dyDescent="0.25">
      <c r="B81" s="95"/>
      <c r="C81" s="55"/>
      <c r="D81" s="95"/>
      <c r="E81" s="95"/>
      <c r="F81" s="95"/>
      <c r="G81" s="95"/>
    </row>
    <row r="82" spans="2:7" x14ac:dyDescent="0.25">
      <c r="B82" s="95"/>
      <c r="C82" s="55"/>
      <c r="D82" s="95"/>
      <c r="E82" s="95"/>
      <c r="F82" s="95"/>
      <c r="G82" s="95"/>
    </row>
    <row r="83" spans="2:7" x14ac:dyDescent="0.25">
      <c r="B83" s="95"/>
      <c r="C83" s="55"/>
      <c r="D83" s="95"/>
      <c r="E83" s="95"/>
      <c r="F83" s="95"/>
      <c r="G83" s="95"/>
    </row>
    <row r="84" spans="2:7" x14ac:dyDescent="0.25">
      <c r="B84" s="95"/>
      <c r="C84" s="55"/>
      <c r="D84" s="95"/>
      <c r="E84" s="95"/>
      <c r="F84" s="95"/>
      <c r="G84" s="95"/>
    </row>
    <row r="85" spans="2:7" x14ac:dyDescent="0.25">
      <c r="B85" s="95"/>
      <c r="C85" s="55"/>
      <c r="D85" s="95"/>
      <c r="E85" s="95"/>
      <c r="F85" s="95"/>
      <c r="G85" s="95"/>
    </row>
    <row r="86" spans="2:7" x14ac:dyDescent="0.25">
      <c r="B86" s="95"/>
      <c r="C86" s="55"/>
      <c r="D86" s="95"/>
      <c r="E86" s="95"/>
      <c r="F86" s="95"/>
      <c r="G86" s="95"/>
    </row>
    <row r="87" spans="2:7" x14ac:dyDescent="0.25">
      <c r="B87" s="95"/>
      <c r="C87" s="55"/>
      <c r="D87" s="95"/>
      <c r="E87" s="95"/>
      <c r="F87" s="95"/>
      <c r="G87" s="95"/>
    </row>
    <row r="88" spans="2:7" x14ac:dyDescent="0.25">
      <c r="B88" s="95"/>
      <c r="C88" s="55"/>
      <c r="D88" s="95"/>
      <c r="E88" s="95"/>
      <c r="F88" s="95"/>
      <c r="G88" s="95"/>
    </row>
    <row r="89" spans="2:7" x14ac:dyDescent="0.25">
      <c r="B89" s="95"/>
      <c r="C89" s="55"/>
      <c r="D89" s="95"/>
      <c r="E89" s="95"/>
      <c r="F89" s="95"/>
      <c r="G89" s="95"/>
    </row>
    <row r="90" spans="2:7" x14ac:dyDescent="0.25">
      <c r="B90" s="95"/>
      <c r="C90" s="55"/>
      <c r="D90" s="95"/>
      <c r="E90" s="95"/>
      <c r="F90" s="95"/>
      <c r="G90" s="95"/>
    </row>
    <row r="91" spans="2:7" x14ac:dyDescent="0.25">
      <c r="C91" s="55"/>
      <c r="D91" s="95"/>
      <c r="E91" s="95"/>
      <c r="F91" s="95"/>
      <c r="G91" s="95"/>
    </row>
    <row r="92" spans="2:7" x14ac:dyDescent="0.25">
      <c r="C92" s="5"/>
    </row>
    <row r="93" spans="2:7" x14ac:dyDescent="0.25">
      <c r="C93" s="5"/>
    </row>
    <row r="94" spans="2:7" x14ac:dyDescent="0.25">
      <c r="C94" s="5"/>
    </row>
    <row r="95" spans="2:7" x14ac:dyDescent="0.25">
      <c r="C95" s="5"/>
    </row>
    <row r="96" spans="2:7" x14ac:dyDescent="0.25">
      <c r="C96" s="5"/>
    </row>
    <row r="97" spans="3:3" x14ac:dyDescent="0.25">
      <c r="C97" s="5"/>
    </row>
    <row r="98" spans="3:3" x14ac:dyDescent="0.25">
      <c r="C98" s="5"/>
    </row>
    <row r="99" spans="3:3" x14ac:dyDescent="0.25">
      <c r="C99" s="5"/>
    </row>
    <row r="100" spans="3:3" x14ac:dyDescent="0.25">
      <c r="C100" s="5"/>
    </row>
    <row r="101" spans="3:3" x14ac:dyDescent="0.25">
      <c r="C101" s="5"/>
    </row>
    <row r="102" spans="3:3" x14ac:dyDescent="0.25">
      <c r="C102" s="5"/>
    </row>
    <row r="103" spans="3:3" x14ac:dyDescent="0.25">
      <c r="C103" s="5"/>
    </row>
    <row r="104" spans="3:3" x14ac:dyDescent="0.25">
      <c r="C104" s="5"/>
    </row>
    <row r="105" spans="3:3" x14ac:dyDescent="0.25">
      <c r="C105" s="5"/>
    </row>
    <row r="106" spans="3:3" x14ac:dyDescent="0.25">
      <c r="C106" s="5"/>
    </row>
    <row r="107" spans="3:3" x14ac:dyDescent="0.25">
      <c r="C107" s="5"/>
    </row>
    <row r="108" spans="3:3" x14ac:dyDescent="0.25">
      <c r="C108" s="5"/>
    </row>
    <row r="109" spans="3:3" x14ac:dyDescent="0.25">
      <c r="C109" s="5"/>
    </row>
    <row r="110" spans="3:3" x14ac:dyDescent="0.25">
      <c r="C110" s="5"/>
    </row>
    <row r="111" spans="3:3" x14ac:dyDescent="0.25">
      <c r="C111" s="5"/>
    </row>
    <row r="112" spans="3:3" x14ac:dyDescent="0.25">
      <c r="C112" s="5"/>
    </row>
    <row r="113" spans="3:3" x14ac:dyDescent="0.25">
      <c r="C113" s="5"/>
    </row>
    <row r="114" spans="3:3" x14ac:dyDescent="0.25">
      <c r="C114" s="5"/>
    </row>
    <row r="115" spans="3:3" x14ac:dyDescent="0.25">
      <c r="C115" s="5"/>
    </row>
    <row r="116" spans="3:3" x14ac:dyDescent="0.25">
      <c r="C116" s="5"/>
    </row>
    <row r="117" spans="3:3" x14ac:dyDescent="0.25">
      <c r="C117" s="5"/>
    </row>
    <row r="118" spans="3:3" x14ac:dyDescent="0.25">
      <c r="C118" s="5"/>
    </row>
    <row r="119" spans="3:3" x14ac:dyDescent="0.25">
      <c r="C119" s="5"/>
    </row>
    <row r="120" spans="3:3" x14ac:dyDescent="0.25">
      <c r="C120" s="5"/>
    </row>
    <row r="121" spans="3:3" x14ac:dyDescent="0.25">
      <c r="C121" s="5"/>
    </row>
    <row r="122" spans="3:3" x14ac:dyDescent="0.25">
      <c r="C122" s="5"/>
    </row>
    <row r="123" spans="3:3" x14ac:dyDescent="0.25">
      <c r="C123" s="5"/>
    </row>
    <row r="124" spans="3:3" x14ac:dyDescent="0.25">
      <c r="C124" s="5"/>
    </row>
    <row r="125" spans="3:3" x14ac:dyDescent="0.25">
      <c r="C125" s="5"/>
    </row>
    <row r="126" spans="3:3" x14ac:dyDescent="0.25">
      <c r="C126" s="5"/>
    </row>
    <row r="127" spans="3:3" x14ac:dyDescent="0.25">
      <c r="C127" s="5"/>
    </row>
    <row r="128" spans="3:3" x14ac:dyDescent="0.25">
      <c r="C128" s="5"/>
    </row>
    <row r="129" spans="3:3" x14ac:dyDescent="0.25">
      <c r="C129" s="5"/>
    </row>
    <row r="130" spans="3:3" x14ac:dyDescent="0.25">
      <c r="C130" s="5"/>
    </row>
    <row r="131" spans="3:3" x14ac:dyDescent="0.25">
      <c r="C131" s="5"/>
    </row>
    <row r="132" spans="3:3" x14ac:dyDescent="0.25">
      <c r="C132" s="5"/>
    </row>
    <row r="133" spans="3:3" x14ac:dyDescent="0.25">
      <c r="C133" s="5"/>
    </row>
    <row r="134" spans="3:3" x14ac:dyDescent="0.25">
      <c r="C134" s="5"/>
    </row>
    <row r="135" spans="3:3" x14ac:dyDescent="0.25">
      <c r="C135" s="5"/>
    </row>
    <row r="136" spans="3:3" x14ac:dyDescent="0.25">
      <c r="C136" s="5"/>
    </row>
  </sheetData>
  <sortState ref="C13:G14">
    <sortCondition descending="1" ref="C13:C14"/>
  </sortState>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Títulos</vt:lpstr>
      <vt:lpstr>Goleadores</vt:lpstr>
      <vt:lpstr>Notas</vt:lpstr>
      <vt:lpstr>Notas 1ª C. Urug.</vt:lpstr>
      <vt:lpstr>AUF - OFI</vt:lpstr>
      <vt:lpstr>Por Departamento</vt:lpstr>
      <vt:lpstr>Resumen</vt:lpstr>
      <vt:lpstr>Datos</vt:lpstr>
      <vt:lpstr>Por canchas</vt:lpstr>
      <vt:lpstr>Tabla Històrica</vt:lpstr>
      <vt:lpstr>TH x orden alfab</vt:lpstr>
      <vt:lpstr>Mayor avance x club</vt:lpstr>
      <vt:lpstr>Goleadas</vt:lpstr>
      <vt:lpstr>Mayor avance x club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dcterms:created xsi:type="dcterms:W3CDTF">2022-06-10T00:08:57Z</dcterms:created>
  <dcterms:modified xsi:type="dcterms:W3CDTF">2025-11-01T12:30:28Z</dcterms:modified>
</cp:coreProperties>
</file>